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E:\PROJETOS\BAHIA PESCA\MERCADO DO PEIXE\MERCADO DO PEIXE R01\MEMORIA DE CÁLCULO DOS QUANTITATIVOS\"/>
    </mc:Choice>
  </mc:AlternateContent>
  <xr:revisionPtr revIDLastSave="0" documentId="13_ncr:1_{35A53D88-F046-4243-8224-391FAC84E8D7}" xr6:coauthVersionLast="46" xr6:coauthVersionMax="46" xr10:uidLastSave="{00000000-0000-0000-0000-000000000000}"/>
  <bookViews>
    <workbookView xWindow="28680" yWindow="-120" windowWidth="29040" windowHeight="15840" tabRatio="783" xr2:uid="{00000000-000D-0000-FFFF-FFFF00000000}"/>
  </bookViews>
  <sheets>
    <sheet name="MC-IC2-FR" sheetId="44" r:id="rId1"/>
    <sheet name="MC-IC2-HD" sheetId="67" r:id="rId2"/>
    <sheet name="MC-IC2-SN" sheetId="68" r:id="rId3"/>
    <sheet name="MC-IC2-PL" sheetId="69" r:id="rId4"/>
    <sheet name="MC-IC2-IN" sheetId="70" r:id="rId5"/>
    <sheet name="Escadas" sheetId="26" state="hidden" r:id="rId6"/>
  </sheets>
  <definedNames>
    <definedName name="_xlnm._FilterDatabase" localSheetId="1" hidden="1">'MC-IC2-HD'!$B$10:$G$150</definedName>
    <definedName name="_xlnm._FilterDatabase" localSheetId="4" hidden="1">'MC-IC2-IN'!$B$10:$G$30</definedName>
    <definedName name="_xlnm._FilterDatabase" localSheetId="3" hidden="1">'MC-IC2-PL'!$B$10:$G$38</definedName>
    <definedName name="_xlnm._FilterDatabase" localSheetId="2" hidden="1">'MC-IC2-SN'!$B$10:$G$91</definedName>
    <definedName name="_xlnm.Print_Area" localSheetId="0">'MC-IC2-FR'!$A$1:$K$30</definedName>
    <definedName name="_xlnm.Print_Area" localSheetId="1">'MC-IC2-HD'!$A$1:$G$160</definedName>
    <definedName name="_xlnm.Print_Area" localSheetId="4">'MC-IC2-IN'!$A$1:$G$35</definedName>
    <definedName name="_xlnm.Print_Area" localSheetId="3">'MC-IC2-PL'!$A$1:$G$47</definedName>
    <definedName name="_xlnm.Print_Area" localSheetId="2">'MC-IC2-SN'!$A$1:$G$109</definedName>
    <definedName name="_xlnm.Print_Titles" localSheetId="1">'MC-IC2-HD'!$1:$9</definedName>
    <definedName name="_xlnm.Print_Titles" localSheetId="4">'MC-IC2-IN'!$1:$9</definedName>
    <definedName name="_xlnm.Print_Titles" localSheetId="3">'MC-IC2-PL'!$1:$9</definedName>
    <definedName name="_xlnm.Print_Titles" localSheetId="2">'MC-IC2-SN'!$1:$9</definedName>
  </definedNames>
  <calcPr calcId="181029" iterateDelta="1E-4"/>
</workbook>
</file>

<file path=xl/calcChain.xml><?xml version="1.0" encoding="utf-8"?>
<calcChain xmlns="http://schemas.openxmlformats.org/spreadsheetml/2006/main">
  <c r="E31" i="69" l="1"/>
  <c r="E33" i="69"/>
  <c r="G33" i="69"/>
  <c r="G31" i="69"/>
  <c r="H80" i="68"/>
  <c r="H78" i="68"/>
  <c r="G153" i="67"/>
  <c r="G152" i="67"/>
  <c r="G36" i="69"/>
  <c r="E32" i="69" l="1"/>
  <c r="G32" i="69" s="1"/>
  <c r="G94" i="68"/>
  <c r="G95" i="68"/>
  <c r="G96" i="68"/>
  <c r="G98" i="68"/>
  <c r="G99" i="68"/>
  <c r="G100" i="68"/>
  <c r="G88" i="68" l="1"/>
  <c r="G29" i="67" l="1"/>
  <c r="G31" i="67"/>
  <c r="G40" i="67"/>
  <c r="G41" i="67"/>
  <c r="G42" i="67"/>
  <c r="F23" i="67"/>
  <c r="G22" i="67"/>
  <c r="G29" i="70"/>
  <c r="G30" i="70"/>
  <c r="G28" i="70"/>
  <c r="G19" i="70"/>
  <c r="G20" i="70"/>
  <c r="G21" i="70"/>
  <c r="G22" i="70"/>
  <c r="G23" i="70"/>
  <c r="G24" i="70"/>
  <c r="G25" i="70"/>
  <c r="G26" i="70"/>
  <c r="G18" i="70"/>
  <c r="G17" i="70"/>
  <c r="F18" i="69" l="1"/>
  <c r="G20" i="69"/>
  <c r="G17" i="69"/>
  <c r="G21" i="69"/>
  <c r="G13" i="69"/>
  <c r="G85" i="68" l="1"/>
  <c r="E67" i="68"/>
  <c r="G50" i="68"/>
  <c r="G51" i="68"/>
  <c r="G52" i="68"/>
  <c r="G53" i="68"/>
  <c r="G24" i="68"/>
  <c r="G43" i="68"/>
  <c r="G48" i="68"/>
  <c r="G49" i="68"/>
  <c r="G45" i="68"/>
  <c r="G42" i="68"/>
  <c r="F36" i="68"/>
  <c r="F34" i="68"/>
  <c r="F32" i="68"/>
  <c r="F31" i="68"/>
  <c r="G21" i="68"/>
  <c r="G18" i="68"/>
  <c r="G139" i="67"/>
  <c r="G140" i="67"/>
  <c r="G141" i="67"/>
  <c r="G142" i="67"/>
  <c r="G143" i="67"/>
  <c r="F114" i="67"/>
  <c r="F115" i="67"/>
  <c r="F116" i="67"/>
  <c r="F117" i="67"/>
  <c r="F118" i="67"/>
  <c r="F119" i="67"/>
  <c r="F113" i="67"/>
  <c r="G113" i="67" s="1"/>
  <c r="G105" i="67"/>
  <c r="F80" i="67"/>
  <c r="G80" i="67" s="1"/>
  <c r="F81" i="67"/>
  <c r="G81" i="67" s="1"/>
  <c r="F82" i="67"/>
  <c r="G82" i="67" s="1"/>
  <c r="F83" i="67"/>
  <c r="G83" i="67" s="1"/>
  <c r="F79" i="67"/>
  <c r="G79" i="67" s="1"/>
  <c r="G56" i="67"/>
  <c r="G57" i="67"/>
  <c r="G58" i="67"/>
  <c r="G59" i="67"/>
  <c r="G60" i="67"/>
  <c r="G65" i="67"/>
  <c r="G66" i="67"/>
  <c r="G67" i="67"/>
  <c r="G68" i="67"/>
  <c r="G100" i="67"/>
  <c r="G101" i="67"/>
  <c r="G102" i="67"/>
  <c r="G103" i="67"/>
  <c r="G99" i="67"/>
  <c r="G87" i="67"/>
  <c r="G88" i="67"/>
  <c r="G89" i="67"/>
  <c r="G90" i="67"/>
  <c r="G91" i="67"/>
  <c r="G93" i="67"/>
  <c r="G94" i="67"/>
  <c r="G95" i="67"/>
  <c r="G96" i="67"/>
  <c r="G97" i="67"/>
  <c r="G98" i="67"/>
  <c r="F78" i="67"/>
  <c r="F73" i="67"/>
  <c r="G49" i="67"/>
  <c r="G50" i="67"/>
  <c r="G51" i="67"/>
  <c r="G149" i="67"/>
  <c r="G145" i="67"/>
  <c r="G146" i="67"/>
  <c r="G147" i="67"/>
  <c r="G34" i="67"/>
  <c r="G35" i="67"/>
  <c r="G30" i="67"/>
  <c r="G38" i="67"/>
  <c r="G21" i="67"/>
  <c r="G16" i="67"/>
  <c r="G80" i="68"/>
  <c r="G79" i="68"/>
  <c r="G78" i="68"/>
  <c r="G83" i="68"/>
  <c r="G82" i="68"/>
  <c r="G136" i="67"/>
  <c r="G135" i="67"/>
  <c r="G134" i="67"/>
  <c r="G12" i="70" l="1"/>
  <c r="G13" i="70"/>
  <c r="G15" i="70"/>
  <c r="G16" i="70"/>
  <c r="G12" i="69"/>
  <c r="G15" i="69"/>
  <c r="G16" i="69"/>
  <c r="G18" i="69"/>
  <c r="G23" i="69"/>
  <c r="G25" i="69"/>
  <c r="G27" i="69"/>
  <c r="G28" i="69"/>
  <c r="G29" i="69"/>
  <c r="G30" i="69"/>
  <c r="G35" i="69"/>
  <c r="G38" i="69"/>
  <c r="G13" i="68"/>
  <c r="G14" i="68"/>
  <c r="G15" i="68"/>
  <c r="G17" i="68"/>
  <c r="G19" i="68"/>
  <c r="G20" i="68"/>
  <c r="G22" i="68"/>
  <c r="G23" i="68"/>
  <c r="G25" i="68"/>
  <c r="G26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39" i="68"/>
  <c r="G40" i="68"/>
  <c r="G41" i="68"/>
  <c r="G44" i="68"/>
  <c r="G46" i="68"/>
  <c r="G47" i="68"/>
  <c r="G55" i="68"/>
  <c r="G56" i="68"/>
  <c r="G57" i="68"/>
  <c r="G59" i="68"/>
  <c r="G60" i="68"/>
  <c r="G61" i="68"/>
  <c r="G62" i="68"/>
  <c r="G64" i="68"/>
  <c r="G65" i="68"/>
  <c r="G67" i="68"/>
  <c r="G68" i="68"/>
  <c r="G70" i="68"/>
  <c r="G71" i="68"/>
  <c r="G72" i="68"/>
  <c r="G73" i="68"/>
  <c r="G74" i="68"/>
  <c r="G75" i="68"/>
  <c r="G76" i="68"/>
  <c r="G77" i="68"/>
  <c r="G84" i="68"/>
  <c r="G86" i="68"/>
  <c r="G87" i="68"/>
  <c r="G89" i="68"/>
  <c r="G90" i="68"/>
  <c r="G91" i="68"/>
  <c r="G12" i="68"/>
  <c r="G12" i="67"/>
  <c r="G13" i="67"/>
  <c r="G14" i="67"/>
  <c r="G15" i="67"/>
  <c r="G18" i="67"/>
  <c r="G19" i="67"/>
  <c r="G20" i="67"/>
  <c r="G23" i="67"/>
  <c r="G24" i="67"/>
  <c r="G25" i="67"/>
  <c r="G26" i="67"/>
  <c r="G27" i="67"/>
  <c r="G28" i="67"/>
  <c r="G32" i="67"/>
  <c r="G33" i="67"/>
  <c r="G36" i="67"/>
  <c r="G37" i="67"/>
  <c r="G39" i="67"/>
  <c r="G44" i="67"/>
  <c r="G45" i="67"/>
  <c r="G46" i="67"/>
  <c r="G47" i="67"/>
  <c r="G48" i="67"/>
  <c r="G53" i="67"/>
  <c r="G54" i="67"/>
  <c r="G55" i="67"/>
  <c r="G61" i="67"/>
  <c r="G62" i="67"/>
  <c r="G63" i="67"/>
  <c r="G64" i="67"/>
  <c r="G69" i="67"/>
  <c r="G70" i="67"/>
  <c r="G71" i="67"/>
  <c r="G72" i="67"/>
  <c r="G73" i="67"/>
  <c r="G74" i="67"/>
  <c r="G75" i="67"/>
  <c r="G76" i="67"/>
  <c r="G77" i="67"/>
  <c r="G78" i="67"/>
  <c r="G84" i="67"/>
  <c r="G85" i="67"/>
  <c r="G86" i="67"/>
  <c r="G92" i="67"/>
  <c r="G106" i="67"/>
  <c r="G107" i="67"/>
  <c r="G108" i="67"/>
  <c r="G109" i="67"/>
  <c r="G110" i="67"/>
  <c r="G111" i="67"/>
  <c r="G114" i="67"/>
  <c r="G115" i="67"/>
  <c r="G116" i="67"/>
  <c r="G117" i="67"/>
  <c r="G118" i="67"/>
  <c r="G119" i="67"/>
  <c r="G121" i="67"/>
  <c r="G122" i="67"/>
  <c r="G123" i="67"/>
  <c r="G124" i="67"/>
  <c r="G125" i="67"/>
  <c r="G126" i="67"/>
  <c r="G127" i="67"/>
  <c r="G128" i="67"/>
  <c r="G129" i="67"/>
  <c r="G130" i="67"/>
  <c r="G131" i="67"/>
  <c r="G132" i="67"/>
  <c r="G137" i="67"/>
  <c r="G138" i="67"/>
  <c r="G144" i="67"/>
  <c r="G148" i="67"/>
  <c r="G150" i="67"/>
  <c r="G17" i="26" l="1"/>
  <c r="H17" i="26"/>
  <c r="G18" i="26"/>
  <c r="H18" i="26"/>
  <c r="G19" i="26"/>
  <c r="H19" i="26"/>
  <c r="G20" i="26"/>
  <c r="H20" i="26"/>
  <c r="G21" i="26"/>
  <c r="H21" i="26"/>
  <c r="G22" i="26"/>
  <c r="H22" i="26"/>
  <c r="G24" i="26"/>
  <c r="H24" i="26"/>
  <c r="G25" i="26"/>
  <c r="H25" i="26"/>
  <c r="G26" i="26"/>
  <c r="H26" i="26"/>
  <c r="G28" i="26"/>
  <c r="H28" i="26"/>
  <c r="T28" i="26"/>
  <c r="G29" i="26"/>
  <c r="H29" i="26"/>
  <c r="G30" i="26"/>
  <c r="H30" i="26"/>
  <c r="G31" i="26"/>
  <c r="H31" i="26"/>
  <c r="G32" i="26"/>
  <c r="H32" i="26"/>
  <c r="T32" i="26"/>
  <c r="F34" i="26"/>
  <c r="H34" i="26" s="1"/>
  <c r="G35" i="26"/>
  <c r="H35" i="26"/>
  <c r="T35" i="26"/>
  <c r="G36" i="26"/>
  <c r="H36" i="26"/>
  <c r="G38" i="26"/>
  <c r="H38" i="26"/>
  <c r="G39" i="26"/>
  <c r="H39" i="26"/>
  <c r="T39" i="26"/>
  <c r="G40" i="26"/>
  <c r="H40" i="26"/>
  <c r="F42" i="26"/>
  <c r="G42" i="26" s="1"/>
  <c r="T42" i="26"/>
  <c r="G43" i="26"/>
  <c r="H43" i="26"/>
  <c r="G44" i="26"/>
  <c r="H44" i="26"/>
  <c r="H42" i="26" l="1"/>
  <c r="S17" i="26" s="1"/>
  <c r="G34" i="26"/>
  <c r="S15" i="26" s="1"/>
</calcChain>
</file>

<file path=xl/sharedStrings.xml><?xml version="1.0" encoding="utf-8"?>
<sst xmlns="http://schemas.openxmlformats.org/spreadsheetml/2006/main" count="948" uniqueCount="640">
  <si>
    <t>www.jcaengenharia.com.br</t>
  </si>
  <si>
    <t>Tel. (71) 3503-0000 / Fax: (71) 3503-0001</t>
  </si>
  <si>
    <t>Rua Frederico Simões, 153 – Sl 1409/1410/1411 - Edf Orlando Gomes</t>
  </si>
  <si>
    <t>Caminho das Árvores - Salvador / BA – CEP: 41.820-774</t>
  </si>
  <si>
    <t>volume de concreto</t>
  </si>
  <si>
    <t>altura</t>
  </si>
  <si>
    <t>largura</t>
  </si>
  <si>
    <t>quant</t>
  </si>
  <si>
    <t>dimensões (m)</t>
  </si>
  <si>
    <t>vol concreto</t>
  </si>
  <si>
    <t>forma</t>
  </si>
  <si>
    <t>totais</t>
  </si>
  <si>
    <r>
      <t>m</t>
    </r>
    <r>
      <rPr>
        <vertAlign val="superscript"/>
        <sz val="8"/>
        <rFont val="Calibri"/>
        <family val="2"/>
      </rPr>
      <t>3</t>
    </r>
  </si>
  <si>
    <t>quadro de aços</t>
  </si>
  <si>
    <t>CA50</t>
  </si>
  <si>
    <t>CA60</t>
  </si>
  <si>
    <t>bitola</t>
  </si>
  <si>
    <t>soma</t>
  </si>
  <si>
    <t>prancha</t>
  </si>
  <si>
    <t>peso (kg)</t>
  </si>
  <si>
    <t>PROJETO:</t>
  </si>
  <si>
    <t>área</t>
  </si>
  <si>
    <t>comp</t>
  </si>
  <si>
    <r>
      <t>m</t>
    </r>
    <r>
      <rPr>
        <vertAlign val="superscript"/>
        <sz val="8"/>
        <rFont val="Calibri"/>
        <family val="2"/>
      </rPr>
      <t>2</t>
    </r>
  </si>
  <si>
    <t>15/65</t>
  </si>
  <si>
    <t>16/65</t>
  </si>
  <si>
    <t>17/65</t>
  </si>
  <si>
    <t>18/65</t>
  </si>
  <si>
    <t>19/65</t>
  </si>
  <si>
    <t>20/65</t>
  </si>
  <si>
    <t>21/65</t>
  </si>
  <si>
    <t>22/65-1</t>
  </si>
  <si>
    <t>22/65-2</t>
  </si>
  <si>
    <t>MEMORIAL DE QUANTITATIVO - ESCADA</t>
  </si>
  <si>
    <t>Escada</t>
  </si>
  <si>
    <t>ESCADA 1</t>
  </si>
  <si>
    <t>ESCADA 2</t>
  </si>
  <si>
    <t>ESCADA 3</t>
  </si>
  <si>
    <t>SEÇÃO  C-C</t>
  </si>
  <si>
    <t>SEÇÃO  A-A</t>
  </si>
  <si>
    <t>SEÇÃO B-B 1</t>
  </si>
  <si>
    <t>SEÇÃO B-B 2</t>
  </si>
  <si>
    <t>SEÇÃO  B-B 3</t>
  </si>
  <si>
    <t>SEÇÃO  B-B 4</t>
  </si>
  <si>
    <t>SEÇÃO A-A</t>
  </si>
  <si>
    <t>SEÇÃO B-B</t>
  </si>
  <si>
    <t>SEÇÃO C-C</t>
  </si>
  <si>
    <t>ESCADA 4</t>
  </si>
  <si>
    <t>SEÇÃO AA</t>
  </si>
  <si>
    <t>SEÇÃO BB</t>
  </si>
  <si>
    <t>SEÇÃO CC</t>
  </si>
  <si>
    <t>ESCADA 5</t>
  </si>
  <si>
    <t>ESCADA 6</t>
  </si>
  <si>
    <t>2.0</t>
  </si>
  <si>
    <t>3.0</t>
  </si>
  <si>
    <t>DADOS INICIAIS DO PROJETO:</t>
  </si>
  <si>
    <t>COMPREENDEM ESTE TRABALHO:</t>
  </si>
  <si>
    <t>ITEM</t>
  </si>
  <si>
    <t>DESCRIÇÃO</t>
  </si>
  <si>
    <t>CÓDIGO ABA</t>
  </si>
  <si>
    <t>1.0</t>
  </si>
  <si>
    <t>DADOS INICIAIS</t>
  </si>
  <si>
    <t>FOLHA DE ROSTO - MEMÓRIA DE CÁLCULO</t>
  </si>
  <si>
    <t>TOTAL</t>
  </si>
  <si>
    <t>UNIDADE</t>
  </si>
  <si>
    <t>UN</t>
  </si>
  <si>
    <t>M</t>
  </si>
  <si>
    <t>ACESSÓRIOS DE FIXAÇÃO \ PROTEÇÃO DE TUBOS \ PASSAGEM DE TUBOS</t>
  </si>
  <si>
    <t>4.0</t>
  </si>
  <si>
    <t>INSTALAÇÕES COMPLEMENTARES 02</t>
  </si>
  <si>
    <t>MEMÓRIA DE CÁLCULO DE INSTALAÇÕES HIDRÁULICAS</t>
  </si>
  <si>
    <t>MC-IC1-HD</t>
  </si>
  <si>
    <t>INSTALAÇÕES HIDRAULICAS</t>
  </si>
  <si>
    <t>TUBOS (RAMAL OU SUB-RAMAL)</t>
  </si>
  <si>
    <t>TUBO, PVC, SOLDÁVEL, DN 25MM, INSTALADO EM RAMAL OU SUB-RAMAL DE ÁGUA – FORNECIMENTO E INSTALAÇÃO . AF_12/2014_P</t>
  </si>
  <si>
    <t>TUBO, PVC, SOLDÁVEL, DN 32MM, INSTALADO EM RAMAL OU SUB-RAMAL DE ÁGUA – FORNECIMENTO E INSTALAÇÃO . AF_12/2014_P</t>
  </si>
  <si>
    <t>CONEXÕES (RAMAL OU SUB-RAMAL)</t>
  </si>
  <si>
    <t>JOELHO 90 GRAUS, PVC, SOLDÁVEL, DN 25MM, INSTALADO EM RAMAL OU SUB-RAMAL DE ÁGUA – FORNECIMENTO E INSTALAÇÃO . AF_12/2014_P</t>
  </si>
  <si>
    <t>JOELHO 90 GRAUS COM BUCHA DE LATÃO, PVC, SOLDÁVEL, DN 25MM, X 3/4 ” INSTALADO EM RAMAL OU SUB-RAMAL DE ÁGUA FORNECIMENTO E INSTALAÇÃO . AF_12/2014_P</t>
  </si>
  <si>
    <t>JOELHO 90 GRAUS, PVC, SOLDÁVEL, DN 32MM, INSTALADO EM RAMAL OU SUB-RAMAL DE ÁGUA – FORNECIMENTO E INSTALAÇÃO . AF_12/2014_P</t>
  </si>
  <si>
    <t>LUVA, PVC, SOLDÁVEL, DN 25MM, INSTALADO EM RAMAL OU SUB-RAMAL DE ÁGUA – FORNECIMENTO E INSTALAÇÃO . AF_12/2014_P</t>
  </si>
  <si>
    <t>LUVA DE CORRER, PVC, SOLDÁVEL, DN 25MM, INSTALADO EM RAMAL OU SUB-RAMAL DE ÁGUA – FORNECIMENTO E INSTALAÇÃO . AF_12/2014_P</t>
  </si>
  <si>
    <t>LUVA DE REDUÇÃO, PVC, SOLDÁVEL, DN 25MM X 32MM, INSTALADO EM RAMAL OU SUB- RAMAL DE ÁGUA – FORNECIMENTO E INSTALAÇÃO . AF_12/2014_P</t>
  </si>
  <si>
    <t>ADAPTADOR CURTO COM BOLSA E ROSCA PARA REGISTRO, PVC, SOLDÁVEL, DN 25MM X 3/4”, INSTALADO EM RAMAL OU SUB-RAMAL DE ÁGUA – FORNECIMENTO E INSTALAÇÃO. AF_12/2014_P</t>
  </si>
  <si>
    <t>LUVA SOLDÁVEL E COM ROSCA, PVC, SOLDÁVEL, DN 25MM X 3/4 ”, INSTALADO EM RAMAL OU SUB-RAMAL DE ÁGUA – FORNECIMENTO E INSTALAÇÃO. AF_12/2014_P</t>
  </si>
  <si>
    <t>LUVA, PVC, SOLDÁVEL, DN 32MM, INSTALADO EM RAMAL OU SUB-RAMAL DE ÁGUA – FORNECIMENTO E INSTALAÇÃO. AF_12/2014_P</t>
  </si>
  <si>
    <t>LUVA SOLDÁVEL E COM ROSCA, PVC, SOLDÁVEL, DN 32MM X 1 ”, INSTALADO EM RAMAL OU SUB-RAMAL DE ÁGUA – FORNECIMENTO E INSTALAÇÃO. AF_12/2014_P</t>
  </si>
  <si>
    <t>ADAPTADOR CURTO COM BOLSA E ROSCA PARA REGISTRO, PVC, SOLDÁVEL, DN 32MM X 1”, INSTALADO EM RAMAL OU SUB-RAMAL DE ÁGUA – FORNECIMENTO E INSTALAÇÃO. AF_12/2014_P</t>
  </si>
  <si>
    <t>TE, PVC, SOLDÁVEL, DN 25MM, INSTALADO EM RAMAL OU SUB-RAMAL DE ÁGUA – FORNECIMENTO E INSTALAÇÃO. AF_12/2014_P</t>
  </si>
  <si>
    <t>TE, PVC, SOLDÁVEL, DN 32MM, INSTALADO EM RAMAL OU SUB-RAMAL DE ÁGUA – FORNECIMENTO E INSTALAÇÃO. AF_12/2014_P</t>
  </si>
  <si>
    <t>TÊ DE REDUÇÃO, PVC, SOLDÁVEL, DN 32MM X 25MM, INSTALADO EM RAMAL OU SUB- RAMAL DE ÁGUA – FORNECIMENTO E INSTALAÇÃO. AF_12/2014_P</t>
  </si>
  <si>
    <t>TUBOS (RAMAL DE DISTRIBUIÇÃO)</t>
  </si>
  <si>
    <t>TUBO, PVC, SOLDÁVEL, DN 20MM, INSTALADO EM RAMAL DE DISTRIBUIÇÃO DE ÁGUA FORNECIMENTO E INSTALAÇÃO. AF_12/2014_P</t>
  </si>
  <si>
    <t>TUBO, PVC, SOLDÁVEL, DN 25MM, INSTALADO EM RAMAL DE DISTRIBUIÇÃO DE ÁGUA FORNECIMENTO E INSTALAÇÃO. AF_12/2014_P</t>
  </si>
  <si>
    <t>TUBO, PVC, SOLDÁVEL, DN 32MM, INSTALADO EM RAMAL DE DISTRIBUIÇÃO DE ÁGUA FORNECIMENTO E INSTALAÇÃO. AF_12/2014_P</t>
  </si>
  <si>
    <t>CONEXÕES (RAMAL DE DISTRIBUIÇÃO)</t>
  </si>
  <si>
    <t>JOELHO 90 GRAUS, PVC, SOLDÁVEL, DN 20MM, INSTALADO EM RAMAL DE DISTRIBUIÇÃO DE ÁGUA FORNECIMENTO E INSTALAÇÃO. AF_12/2014_P</t>
  </si>
  <si>
    <t>CURVA 90 GRAUS, PVC, SOLDÁVEL, DN 20MM, INSTALADO EM RAMAL DE DISTRIBUIÇÃO DE ÁGUA FORNECIMENTO E INSTALAÇÃO. AF_12/2014_P</t>
  </si>
  <si>
    <t>JOELHO 90 GRAUS, PVC, SOLDÁVEL, DN 25MM, INSTALADO EM RAMAL DE DISTRIBUIÇÃO DE ÁGUA FORNECIMENTO E INSTALAÇÃO. AF_12/2014_P</t>
  </si>
  <si>
    <t>JOELHO 45 GRAUS, PVC, SOLDÁVEL, DN 25MM, INSTALADO EM RAMAL DE DISTRIBUIÇÃO DE ÁGUA FORNECIMENTO E INSTALAÇÃO. AF_12/2014_P</t>
  </si>
  <si>
    <t>CURVA 90 GRAUS, PVC, SOLDÁVEL, DN 25MM, INSTALADO EM RAMAL DE DISTRIBUIÇÃO DE ÁGUA FORNECIMENTO E INSTALAÇÃO. AF_12/2014_P</t>
  </si>
  <si>
    <t>JOELHO 90 GRAUS, PVC, SOLDÁVEL, DN 32MM, INSTALADO EM RAMAL DE DISTRIBUIÇÃO DE ÁGUA FORNECIMENTO E INSTALAÇÃO. AF_12/2014_P</t>
  </si>
  <si>
    <t>JOELHO 45 GRAUS, PVC, SOLDÁVEL, DN 32MM, INSTALADO EM RAMAL DE DISTRIBUIÇÃO DE ÁGUA - FORNECIMENTO E INSTALAÇÃO. AF_12/2014_P</t>
  </si>
  <si>
    <t>LUVA, PVC, SOLDÁVEL, DN 20MM, INSTALADO EM RAMAL DE DISTRIBUIÇÃO DE ÁGUA FORNECIMENTO E INSTALAÇÃO. AF_12/2014_P</t>
  </si>
  <si>
    <t>LUVA DE CORRER, PVC, SOLDÁVEL, DN 20MM, INSTALADO EM RAMAL DE DISTRIBUIÇÃO DE ÁGUA FORNECIMENTO E INSTALAÇÃO. AF_12/2014_P</t>
  </si>
  <si>
    <t>UNIÃO, PVC, SOLDÁVEL, DN 20MM, INSTALADO EM RAMAL DE DISTRIBUIÇÃO DE ÁGUA FORNECIMENTO E INSTALAÇÃO. AF_12/2014_P</t>
  </si>
  <si>
    <t>ADAPTADOR CURTO COM BOLSA E ROSCA PARA REGISTRO, PVC, SOLDÁVEL, DN 20MM X 1/2 , INSTALADO EM RAMAL DE DISTRIBUIÇÃO DE ÁGUA FORNECIMENTO E INSTALAÇÃO. AF_12/2014_P</t>
  </si>
  <si>
    <t>LUVA, PVC, SOLDÁVEL, DN 25MM, INSTALADO EM RAMAL DE DISTRIBUIÇÃO DE ÁGUA FORNECIMENTO E INSTALAÇÃO. AF_12/2014_P</t>
  </si>
  <si>
    <t>LUVA DE CORRER, PVC, SOLDÁVEL, DN 25MM, INSTALADO EM RAMAL DE DISTRIBUIÇÃO DE ÁGUA FORNECIMENTO E INSTALAÇÃO. AF_12/2014_P</t>
  </si>
  <si>
    <t>LUVA DE REDUÇÃO, PVC, SOLDÁVEL, DN 25MM X 32MM, INSTALADO EM RAMAL DE DISTRIBUIÇÃO DE ÁGUA FORNECIMENTO E INSTALAÇÃO. AF_12/2014_P</t>
  </si>
  <si>
    <t>UNIÃO, PVC, SOLDÁVEL, DN 25MM, INSTALADO EM RAMAL DE DISTRIBUIÇÃO DE ÁGUA FORNECIMENTO E INSTALAÇÃO. AF_12/2014_P</t>
  </si>
  <si>
    <t>ADAPTADOR CURTO COM BOLSA E ROSCA PARA REGISTRO, PVC, SOLDÁVEL, DN 25MM X 3/4 , INSTALADO EM RAMAL DE DISTRIBUIÇÃO DE ÁGUA FORNECIMENTO E INSTALAÇÃO. AF_12/2014_P</t>
  </si>
  <si>
    <t>LUVA, PVC, SOLDÁVEL, DN 32MM, INSTALADO EM RAMAL DE DISTRIBUIÇÃO DE ÁGUA FORNECIMENTO E INSTALAÇÃO. AF_12/2014_P</t>
  </si>
  <si>
    <t>LUVA DE REDUÇÃO, PVC, SOLDÁVEL, DN 32MM X 40MM, INSTALADO EM RAMAL DE DISTRIBUIÇÃO DE ÁGUA FORNECIMENTO E INSTALAÇÃO. AF_12/2014_P</t>
  </si>
  <si>
    <t>TE, PVC, SOLDÁVEL, DN 25MM, INSTALADO EM RAMAL DE DISTRIBUIÇÃO DE ÁGUA FORNECIMENTO E INSTALAÇÃO. AF_12/2014_P</t>
  </si>
  <si>
    <t>TE, PVC, SOLDÁVEL, DN 32MM, INSTALADO EM RAMAL DE DISTRIBUIÇÃO DE ÁGUA FORNECIMENTO E INSTALAÇÃO. AF_12/2014_P</t>
  </si>
  <si>
    <t>TÊ DE REDUÇÃO, PVC, SOLDÁVEL, DN 32MM X 25MM, INSTALADO EM RAMAL DE DISTRIBUIÇÃO DE ÁGUA FORNECIMENTO E INSTALAÇÃO. AF_12/2014_P</t>
  </si>
  <si>
    <t>TUBOS (PRUMADA DE ÁGUA)</t>
  </si>
  <si>
    <t>TUBO, PVC, SOLDÁVEL, DN 25MM, INSTALADO EM PRUMADA DE ÁGUA – FORNECIMENTO E INSTALAÇÃO. AF_12/2014_P</t>
  </si>
  <si>
    <t>TUBO, PVC, SOLDÁVEL, DN 32MM, INSTALADO EM PRUMADA DE ÁGUA – FORNECIMENTO E INSTALAÇÃO. AF_12/2014_P</t>
  </si>
  <si>
    <t>TUBO, PVC, SOLDÁVEL, DN 40MM, INSTALADO EM PRUMADA DE ÁGUA – FORNECIMENTO E INSTALAÇÃO. AF_12/2014_P</t>
  </si>
  <si>
    <t>TUBO, PVC, SOLDÁVEL, DN 50MM, INSTALADO EM PRUMADA DE ÁGUA – FORNECIMENTO E INSTALAÇÃO. AF_12/2014_P</t>
  </si>
  <si>
    <t>TUBO, PVC, SOLDÁVEL, DN 60MM, INSTALADO EM PRUMADA DE ÁGUA – FORNECIMENTO E INSTALAÇÃO. AF_12/2014_P</t>
  </si>
  <si>
    <t>TUBO, PVC, SOLDÁVEL, DN 85MM, INSTALADO EM PRUMADA DE ÁGUA – FORNECIMENTO E INSTALAÇÃO. AF_12/2014_P</t>
  </si>
  <si>
    <t>CONEXÕES (PRUMADA DE ÁGUA)</t>
  </si>
  <si>
    <t>LUVA, PVC, SOLDÁVEL, DN 25MM, INSTALADO EM PRUMADA DE ÁGUA – FORNECIMENTO E INSTALAÇÃO. AF_12/2014_P</t>
  </si>
  <si>
    <t>LUVA, PVC, SOLDÁVEL, DN 32MM, INSTALADO EM PRUMADA DE ÁGUA – FORNECIMENTO E INSTALAÇÃO. AF_12/2014_P</t>
  </si>
  <si>
    <t>LUVA, PVC, SOLDÁVEL, DN 40MM, INSTALADO EM PRUMADA DE ÁGUA – FORNECIMENTO E INSTALAÇÃO. AF_12/2014_P</t>
  </si>
  <si>
    <t>LUVA, PVC, SOLDÁVEL, DN 50MM, INSTALADO EM PRUMADA DE ÁGUA – FORNECIMENTO E INSTALAÇÃO. AF_12/2014_P</t>
  </si>
  <si>
    <t>LUVA, PVC, SOLDÁVEL, DN 60MM, INSTALADO EM PRUMADA DE ÁGUA – FORNECIMENTO E INSTALAÇÃO. AF_12/2014_P</t>
  </si>
  <si>
    <t>LUVA, PVC, SOLDÁVEL, DN 85MM, INSTALADO EM PRUMADA DE ÁGUA – FORNECIMENTO E INSTALAÇÃO. AF_12/2014_P</t>
  </si>
  <si>
    <t>FURO EM ALVENARIA PARA DIÂMETROS MAIORES QUE 75 MM. AF_05/2015</t>
  </si>
  <si>
    <t>RASGO EM ALVENARIA PARA RAMAIS/ DISTRIBUIÇÃO COM DIAMETROS MENORES OU IGUAIS A 40 MM. AF_05/2015</t>
  </si>
  <si>
    <t>RASGO EM CONTRAPISO PARA RAMAIS/ DISTRIBUIÇÃO COM DIÂMETROS MENORES OU IGUAIS A 40 MM. AF_05/2015</t>
  </si>
  <si>
    <t>RASGO EM CONTRAPISO PARA RAMAIS/ DISTRIBUIÇÃO COM DIÂMETROS MAIORES QUE 75 MM. AF_05/2015</t>
  </si>
  <si>
    <t>CHUMBAMENTO LINEAR EM ALVENARIA PARA RAMAIS/DISTRIBUIÇÃO COM DIÂMETROS MENORES OU IGUAIS A 40 MM. AF_05/2015</t>
  </si>
  <si>
    <t>CHUMBAMENTO LINEAR EM ALVENARIA PARA RAMAIS/DISTRIBUIÇÃO COM DIÂMETROS MAIORES QUE 40 MM E MENORES OU IGUAIS A 75 MM. AF_05/2015</t>
  </si>
  <si>
    <t>FIXAÇÃO DE TUBOS HORIZONTAIS DE PVC, CPVC OU COBRE DIÂMETROS MENORES OU IGUAIS A 40 MM COM ABRAÇADEIRA METÁLICA RÍGIDA TIPO D 1/2", FIXADA EM PERFILADO EM LAJE. AF_05/2015</t>
  </si>
  <si>
    <t>FIXAÇÃO DE TUBOS HORIZONTAIS DE PVC, CPVC OU COBRE DIÂMETROS MAIORES QUE 40 MM E MENORES OU IGUAIS A 75 MM COM ABRAÇADEIRA METÁLICA RÍGIDA TIPO D 1 1/2", FIXADA EM PERFILADO EM LAJE. AF_05/2015</t>
  </si>
  <si>
    <t>FIXAÇÃO DE TUBOS HORIZONTAIS DE PVC, CPVC OU COBRE DIÂMETROS MAIORES QUE 75 MM COM ABRAÇADEIRA METÁLICA RÍGIDA TIPO D 3", FIXADA EM PERFILADO EM LAJE. AF_05/2015</t>
  </si>
  <si>
    <t>CHUMBAMENTO PONTUAL DE ABERTURA EM LAJE COM PASSAGEM DE 1 TUBO DE DIAMETRO EQUIVALENTE IGUAL À 50 MM. AF_05/2015</t>
  </si>
  <si>
    <t>CHUMBAMENTO PONTUAL DE ABERTURA EM LAJE COM PASSAGEM DE MAIS DE 1 TUBO DE DIAMETRO EQUIVALENTE IGUAL À 50 MM. AF_05/2015</t>
  </si>
  <si>
    <t>CHUMBAMENTO PONTUAL EM PASSAGEM DE TUBO COM DIÂMETRO MENOR OU IGUAL A 40 MM. AF_05/2015</t>
  </si>
  <si>
    <t>CHUMBAMENTO PONTUAL EM PASSAGEM DE TUBO COM DIÂMETROS ENTRE 40 MM E 75 MM. AF_05/2015</t>
  </si>
  <si>
    <t>CHUMBAMENTO PONTUAL EM PASSAGEM DE TUBO COM DIÂMETRO MAIOR QUE 75 MM. AF_05/2015</t>
  </si>
  <si>
    <t>REGISTROS E VÁLVULAS</t>
  </si>
  <si>
    <t>REGISTRO DE GAVETA BRUTO, LATÃO, ROSCÁVEL, 1/2", FORNECIDO E INSTALADO EM RAMAL DE ÁGUA. AF_12/2014</t>
  </si>
  <si>
    <t>REGISTRO DE GAVETA BRUTO, LATÃO, ROSCÁVEL, 3/4", FORNECIDO E INSTALADO EM RAMAL DE ÁGUA. AF_12/2014</t>
  </si>
  <si>
    <t>REGISTRO DE PRESSÃO BRUTO, LATÃO, ROSCÁVEL, 3/4",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</si>
  <si>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</si>
  <si>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VÁLVULA DE MICTÓRIO DE FECHAMENTO AUTOMÁTICO - FORNECIMENTO E INSTALAÇÃO</t>
  </si>
  <si>
    <t>BOMBAS, HIDRÔMETROS E OUTROS</t>
  </si>
  <si>
    <t>RESERVATÓRIO EM FIBRA DE VIDRO CAP. 5000L C/ACESSORIOS, FORNECIMENTO E INSTALAÇÃO</t>
  </si>
  <si>
    <t>MEMÓRIA DE CÁLCULO DE INSTALAÇÕES SANITÁRIAS</t>
  </si>
  <si>
    <t>MC-IC1-SN</t>
  </si>
  <si>
    <t>INSTALAÇÕES SANITARIAS</t>
  </si>
  <si>
    <t>TUBOS (RAMAL DE DESCARGA OU RAMAL DE ESGOTO SANITÁRIO)</t>
  </si>
  <si>
    <t>TUBO PVC, SERIE NORMAL, ESGOTO PREDIAL, DN 40 MM, FORNECIDO E INSTALADO EM RAMAL DE DESCARGA OU RAMAL DE ESGOTO SANITÁRIO. AF_12/2014_P</t>
  </si>
  <si>
    <t>TUBO PVC, SERIE NORMAL, ESGOTO PREDIAL, DN 50 MM, FORNECIDO E INSTALADO EM RAMAL DE DESCARGA OU RAMAL DE ESGOTO SANITÁRIO. AF_12/2014_P</t>
  </si>
  <si>
    <t>TUBO PVC, SERIE NORMAL, ESGOTO PREDIAL, DN 75 MM, FORNECIDO E INSTALADO EM RAMAL DE DESCARGA OU RAMAL DE ESGOTO SANITÁRIO. AF_12/2014_P</t>
  </si>
  <si>
    <t>TUBO PVC, SERIE NORMAL, ESGOTO PREDIAL, DN 100 MM, FORNECIDO E INSTALADO EM RAMAL DE DESCARGA OU RAMAL DE ESGOTO SANITÁRIO. AF_12/2014_P</t>
  </si>
  <si>
    <t>CONEXÕES (RAMAL DE DESCARGA OU RAMAL DE ESGOTO SANITÁRIO)</t>
  </si>
  <si>
    <t>JOELHO 90 GRAUS, PVC, SERIE NORMAL, ESGOTO PREDIAL, DN 40 MM, JUNTA SOLDÁVEL, FORNECIDO E INSTALADO EM RAMAL DE DESCARGA OU RAMAL DE ESGOTO SANITÁRIO. AF_12/2014_P</t>
  </si>
  <si>
    <t>JOELHO 45 GRAUS, PVC, SERIE NORMAL, ESGOTO PREDIAL, DN 40 MM, JUNTA SOLDÁVEL, FORNECIDO E INSTALADO EM RAMAL DE DESCARGA OU RAMAL DE ESGOTO SANITÁRIO. AF_12/2014_P</t>
  </si>
  <si>
    <t>JOELHO 90 GRAUS, PVC, SERIE NORMAL, ESGOTO PREDIAL, DN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</si>
  <si>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</si>
  <si>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CURVA LONGA 90 GRAUS, PVC, SERIE NORMAL, ESGOTO PREDIAL, DN 50 MM, JUNTA ELÁSTICA, FORNECIDO E INSTALADO EM RAMAL DE DESCARGA OU RAMAL DE ESGOTO SANITÁRIO. AF_12/2014</t>
  </si>
  <si>
    <t>JOELHO 90 GRAUS, PVC, SERIE NORMAL, ESGOTO PREDIAL, DN 75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</si>
  <si>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</si>
  <si>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CURVA LONGA 90 GRAUS, PVC, SERIE NORMAL, ESGOTO PREDIAL, DN 75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</si>
  <si>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</si>
  <si>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</si>
  <si>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</si>
  <si>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LUVA SIMPLES, PVC, SERIE NORMAL, ESGOTO PREDIAL, DN 40 MM, JUNTA SOLDÁVEL, FORNECIDO E INSTALADO EM RAMAL DE DESCARGA OU RAMAL DE ESGOTO SANITÁRIO. AF_12/2014_P</t>
  </si>
  <si>
    <t>LUVA SIMPLES, PVC, SERIE NORMAL, ESGOTO PREDIAL, DN 50 MM, JUNTA ELÁSTICA, FORNECIDO E INSTALADO EM RAMAL DE DESCARGA OU RAMAL DE ESGOTO SANITÁRIO. AF_12/2014</t>
  </si>
  <si>
    <t>LUVA DE CORRER, PVC, SERIE NORMAL, ESGOTO PREDIAL, DN 50 MM, JUNTA ELÁSTICA, FORNECIDO E INSTALADO EM RAMAL DE DESCARGA OU RAMAL DE ESGOTO SANITÁRIO. AF_12/2014</t>
  </si>
  <si>
    <t>LUVA SIMPLES, PVC, SERIE NORMAL, ESGOTO PREDIAL, DN 75 MM, JUNTA ELÁSTICA, FORNECIDO E INSTALADO EM RAMAL DE DESCARGA OU RAMAL DE ESGOTO SANITÁRIO. AF_12/2014</t>
  </si>
  <si>
    <t>LUVA DE CORRER, PVC, SERIE NORMAL, ESGOTO PREDIAL, DN 75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</si>
  <si>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</si>
  <si>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LUVA DE CORRER, PVC, SERIE NORMAL, ESGOTO PREDIAL, DN 100 MM, JUNTA ELÁSTICA, FORNECIDO E INSTALADO EM RAMAL DE DESCARGA OU RAMAL DE ESGOTO SANITÁRIO. AF_12/2014</t>
  </si>
  <si>
    <t>TE, PVC, SERIE NORMAL, ESGOTO PREDIAL, DN 40 X 40 MM, JUNTA SOLDÁVEL, FORNECIDO E INSTALADO EM RAMAL DE DESCARGA OU RAMAL DE ESGOTO SANITÁRIO. AF_12/2014_P</t>
  </si>
  <si>
    <t>TE, PVC, SERIE NORMAL, ESGOTO PREDIAL, DN 50 X 50 MM, JUNTA ELÁSTICA, FORNECIDO E INSTALADO EM RAMAL DE DESCARGA OU RAMAL DE ESGOTO SANITÁRIO. AF_12/2014</t>
  </si>
  <si>
    <t>JUNÇÃO SIMPLES, PVC, SERIE NORMAL, ESGOTO PREDIAL, DN 50 X 50 MM, JUNTA ELÁSTICA, FORNECIDO E INSTALADO EM RAMAL DE DESCARGA OU RAMAL DE ESGOTO SANITÁRIO. AF_12/2014</t>
  </si>
  <si>
    <t>TE, PVC, SERIE NORMAL, ESGOTO PREDIAL, DN 75 X 75 MM, JUNTA ELÁSTICA, FORNECIDO E INSTALADO EM RAMAL DE DESCARGA OU RAMAL DE ESGOTO SANITÁRIO. AF_12/2014</t>
  </si>
  <si>
    <t>JUNÇÃO SIMPLES, PVC, SERIE NORMAL, ESGOTO PREDIAL, DN 75 X 75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</si>
  <si>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</si>
  <si>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TUBOS (PRUMADA DE ESGOTO SANITÁRIO OU VENTILAÇÃO)</t>
  </si>
  <si>
    <t>TUBO PVC, SERIE NORMAL, ESGOTO PREDIAL, DN 75 MM, FORNECIDO E INSTALADO EM PRUMADA DE ESGOTO SANITÁRIO OU VENTILAÇÃO. AF_12/2014_P</t>
  </si>
  <si>
    <t>TUBO PVC, SERIE NORMAL, ESGOTO PREDIAL, DN 100 MM, FORNECIDO E INSTALADO EM PRUMADA DE ESGOTO SANITÁRIO OU VENTILAÇÃO. AF_12/2014_P</t>
  </si>
  <si>
    <t>TERMINAL DE PROTECAO EM PVC PARA COLUNA DE VENTILACAO DN 75MM - FORNECIMENTO E INSTALAÇÃO</t>
  </si>
  <si>
    <t>CONEXÕES (PRUMADA DE ESGOTO SANITÁRIO OU VENTILAÇÃO)</t>
  </si>
  <si>
    <t>LUVA SIMPLES, PVC, SERIE NORMAL, ESGOTO PREDIAL, DN 75 MM, JUNTA ELÁSTICA, FORNECIDO E INSTALADO EM PRUMADA DE ESGOTO SANITÁRIO OU VENTILAÇÃO. AF_12/2014</t>
  </si>
  <si>
    <t>LUVA DE CORRER, PVC, SERIE NORMAL, ESGOTO PREDIAL, DN 75 MM, JUNTA ELÁSTICA, FORNECIDO E INSTALADO EM PRUMADA DE ESGOTO SANITÁRIO OU VENTILAÇÃO. AF_12/2014</t>
  </si>
  <si>
    <t>LUVA SIMPLES, PVC, SERIE NORMAL, ESGOTO PREDIAL, DN 100 MM, JUNTA ELÁSTICA, FORNECIDO E INSTALADO EM PRUMADA DE ESGOTO SANITÁRIO OU VENTILAÇÃO. AF_12/2014</t>
  </si>
  <si>
    <t>LUVA DE CORRER, PVC, SERIE NORMAL, ESGOTO PREDIAL, DN 100 MM, JUNTA ELÁSTICA, FORNECIDO E INSTALADO EM PRUMADA DE ESGOTO SANITÁRIO OU VENTILAÇÃO. AF_12/2014</t>
  </si>
  <si>
    <t>TUBOS (SUBCOLETOR AÉREO DE ESGOTO SANITÁRIO)</t>
  </si>
  <si>
    <t>TUBO PVC, SERIE NORMAL, ESGOTO PREDIAL, DN 100 MM, FORNECIDO E INSTALADO EM SUBCOLETOR AÉREO DE ESGOTO SANITÁRIO. AF_12/2014_P</t>
  </si>
  <si>
    <t>TUBO PVC, SERIE NORMAL, ESGOTO PREDIAL, DN 150 MM, FORNECIDO E INSTALADO EM SUBCOLETOR AÉREO DE ESGOTO SANITÁRIO. AF_12/2014_P</t>
  </si>
  <si>
    <t>CONEXÕES (SUBCOLETOR AÉREO DE ESGOTO SANITÁRIO)</t>
  </si>
  <si>
    <t>LUVA SIMPLES, PVC, SERIE NORMAL, ESGOTO PREDIAL, DN 100 MM, JUNTA ELÁSTICA, FORNECIDO E INSTALADO EM SUBCOLETOR AÉREO DE ESGOTO SANITÁRIO. AF_12/2014</t>
  </si>
  <si>
    <t>LUVA DE CORRER, PVC, SERIE NORMAL, ESGOTO PREDIAL, DN 100 MM, JUNTA ELÁSTICA, FORNECIDO E INSTALADO EM SUBCOLETOR AÉREO DE ESGOTO SANITÁRIO. AF_12/2014</t>
  </si>
  <si>
    <t>PASSANTE TIPO TUBO DE DIÂMETRO MENOR OU IGUAL A 40 MM, FIXADO EM LAJE. AF_05/2015</t>
  </si>
  <si>
    <t>PASSANTE TIPO TUBO DE DIÂMETRO MAIORES QUE 40 MM E MENORES OU IGUAIS A 75 MM, FIXADO EM LAJE. AF_05/2015</t>
  </si>
  <si>
    <t>PASSANTE TIPO TUBO DE DIÂMETRO MAIOR QUE 75 MM, FIXADO EM LAJE. AF_05/2015</t>
  </si>
  <si>
    <t>CAIXAS</t>
  </si>
  <si>
    <t>CAIXA SIFONADA, PVC, DN 100 X 100 X 50 MM, JUNTA ELÁSTICA, FORNECIDA E INSTALADA EM RAMAL DE DESCARGA OU EM RAMAL DE ESGOTO SANITÁRIO. AF_12/2014_P</t>
  </si>
  <si>
    <t>CAIXA SIFONADA, PVC, DN 150 X 185 X 75 MM, JUNTA ELÁSTICA, FORNECIDA E INSTALADA EM RAMAL DE DESCARGA OU EM RAMAL DE ESGOTO SANITÁRIO. AF_12/2014_P</t>
  </si>
  <si>
    <t>RALO SIFONADO, PVC, DN 100 X 40 MM, JUNTA SOLDÁVEL, FORNECIDO E INSTALADO EM RAMAL DE DESCARGA OU EM RAMAL DE ESGOTO SANITÁRIO. AF_12/2014_P</t>
  </si>
  <si>
    <t>MEMÓRIA DE CÁLCULO DE INSTALAÇÕES PLUVIAIS</t>
  </si>
  <si>
    <t>MC-IC1-PL</t>
  </si>
  <si>
    <t>INSTALAÇÕES PLUVIAIS</t>
  </si>
  <si>
    <t>TUBOS (RAMAL DE ENCAMINHAMENTO)</t>
  </si>
  <si>
    <t>TUBO PVC, SÉRIE R, ÁGUA PLUVIAL, DN 100 MM, FORNECIDO E INSTALADO EM RAMAL DE ENCAMINHAMENTO. AF_12/2014_P</t>
  </si>
  <si>
    <t>CONEXÕES (RAMAL DE ENCAMINHAMENTO)</t>
  </si>
  <si>
    <t>JOELHO 90 GRAUS, PVC, SERIE R, ÁGUA PLUVIAL, DN 100 MM, JUNTA ELÁSTICA, FORNECIDO E INSTALADO EM RAMAL DE ENCAMINHAMENTO. AF_12/2014</t>
  </si>
  <si>
    <t>JOELHO 45 GRAUS, PVC, SERIE R, ÁGUA PLUVIAL, DN 100 MM, JUNTA ELÁSTICA, FORNECIDO E INSTALADO EM RAMAL DE ENCAMINHAMENTO. AF_12/2014</t>
  </si>
  <si>
    <t>LUVA SIMPLES, PVC, SERIE R, ÁGUA PLUVIAL, DN 100 MM, JUNTA ELÁSTICA, FORNECIDO E INSTALADO EM RAMAL DE ENCAMINHAMENTO. AF_12/2014</t>
  </si>
  <si>
    <t>TUBOS (CONDUTORES VERTICAIS)</t>
  </si>
  <si>
    <t>TUBO PVC, SÉRIE R, ÁGUA PLUVIAL, DN 150 MM, FORNECIDO E INSTALADO EM CONDUTORES VERTICAIS DE ÁGUAS PLUVIAIS. AF_12/2014_P</t>
  </si>
  <si>
    <t>CONEXÕES (CONDUTORES VERTICAIS)</t>
  </si>
  <si>
    <t>LUVA SIMPLES, PVC, SERIE R, ÁGUA PLUVIAL, DN 150 MM, JUNTA ELÁSTICA, FORNECIDO E INSTALADO EM CONDUTORES VERTICAIS DE ÁGUAS PLUVIAIS. AF_12/2014</t>
  </si>
  <si>
    <t>RALO DE FERRO FUNDIDO, TIPO ABACAXI, D=100MM PARA LAJES, CALHAS - FORNECIMENTO E INSTALACAO</t>
  </si>
  <si>
    <t>MEMÓRIA DE CÁLCULO DE INSTALAÇÕES DE COMBATE A INCÊNDIO</t>
  </si>
  <si>
    <t>MC-IC1-IN</t>
  </si>
  <si>
    <t>INSTALAÇÕES DE COMBATE A INCÊNDIO</t>
  </si>
  <si>
    <t>EXTINTORES</t>
  </si>
  <si>
    <t>PLACAS</t>
  </si>
  <si>
    <t>PLACA EXTINTOR FOTOLUMINESCENTE 20X20CM, FORNECIMENTO E INSTALAÇÃO</t>
  </si>
  <si>
    <t>ESCAVAÇÃO MANUAL DE VALA COM PROFUNDIDADE MENOR OU IGUAL A 1,30 M. AF_03/2016</t>
  </si>
  <si>
    <t>REATERRO MANUAL DE VALAS COM COMPACTAÇÃO MECANIZADA. AF_04/2016</t>
  </si>
  <si>
    <t>LASTRO DE VALA COM PREPARO DE FUNDO, LARGURA MENOR QUE 1,5 M, COM CAMADA DE AREIA, LANÇAMENTO MANUAL, EM LOCAL COM NÍVEL BAIXO DE INTERFERÊNCIA. AF_06/2016</t>
  </si>
  <si>
    <t>TORNEIRA CROMADA 1/2" OU 3/4" PARA TANQUE, PADRÃO POPULAR - FORNECIMENTO E INSTALAÇÃO. AF_12/2013</t>
  </si>
  <si>
    <t>TORNEIRA DE BOIA, ROSCÁVEL, 3/4", FORNECIDA E INSTALADA EM RESERVAÇÃO DE ÁGUA. AF_06/2016</t>
  </si>
  <si>
    <t>CAIXA ENTERRADA ESGOTO QUADRADA, EM ALVENARIA COM TIJOLOS CERÂMICOS MACIÇOS, ACABAMENTO INTERNO EM REBOCO, TAMPA EM FERRO FUNDIDO, FUNDO EM CONCRETO, DIMENSÕES INTERNAS: 0,6X0,6X0,6 M. AF_05/2018</t>
  </si>
  <si>
    <t>CAIXAS E OUTROS</t>
  </si>
  <si>
    <t>FITA ADESIVA PARA DEMARCAÇÃO DE PISO DA SINALIZAÇÃO DOS EXTINTORES</t>
  </si>
  <si>
    <t>IMPLANTAÇÃO / ÁREA EXTERNA</t>
  </si>
  <si>
    <t>ED. PRINCIPAL (MERCADO DO PEIXE)</t>
  </si>
  <si>
    <t>TUBO, PVC, SOLDÁVEL, DN 40MM, INSTALADO EM RAMAL OU SUB-RAMAL DE ÁGUA – FORNECIMENTO E INSTALAÇÃO . AF_12/2014_P</t>
  </si>
  <si>
    <t>TUBO, PVC, SOLDÁVEL, DN 50MM, INSTALADO EM RAMAL OU SUB-RAMAL DE ÁGUA – FORNECIMENTO E INSTALAÇÃO . AF_12/2014_P</t>
  </si>
  <si>
    <t>TUBO, PVC, SOLDÁVEL, DN 60MM, INSTALADO EM RAMAL OU SUB-RAMAL DE ÁGUA – FORNECIMENTO E INSTALAÇÃO . AF_12/2014_P</t>
  </si>
  <si>
    <t>JOELHO 90 GRAUS, PVC, SOLDÁVEL, DN 40MM, INSTALADO EM RAMAL OU SUB-RAMAL DE ÁGUA – FORNECIMENTO E INSTALAÇÃO . AF_12/2014_P</t>
  </si>
  <si>
    <t>TE, PVC, SOLDÁVEL, DN 50MM, INSTALADO EM RAMAL OU SUB-RAMAL DE ÁGUA – FORNECIMENTO E INSTALAÇÃO. AF_12/2014_P</t>
  </si>
  <si>
    <t>LUVA DE REDUÇÃO, PVC, SOLDÁVEL, DN 40MM X 50MM, INSTALADO EM RAMAL OU SUB- RAMAL DE ÁGUA – FORNECIMENTO E INSTALAÇÃO. AF_12/2014_P</t>
  </si>
  <si>
    <t>ADAPTADOR CURTO COM BOLSA E ROSCA PARA REGISTRO, PVC, SOLDÁVEL, DN 60MM X 2”, INSTALADO EM RAMAL OU SUB-RAMAL DE ÁGUA – FORNECIMENTO E INSTALAÇÃO. AF_12/2014_P</t>
  </si>
  <si>
    <t>TUBOS DE ÁGUA COM 10%</t>
  </si>
  <si>
    <t>ADAPTADOR CURTO COM BOLSA E ROSCA PARA REGISTRO, PVC, SOLDÁVEL, DN 50MM X 1.1/2”, INSTALADO EM RAMAL OU SUB-RAMAL DE ÁGUA – FORNECIMENTO E INSTALAÇÃO. AF_12/2014_P</t>
  </si>
  <si>
    <t>REGISTRO DE GAVETA BRUTO, LATÃO, ROSCÁVEL, 1", COM ACABAMENTO E CANOPLA CROMADOS. FORNECIDO E INSTALADO EM RAMAL DE ÁGUA. AF_12/2014</t>
  </si>
  <si>
    <t>REGISTRO DE GAVETA BRUTO, LATÃO, ROSCÁVEL, 1.1/2", COM ACABAMENTO E CANOPLA CROMADOS. FORNECIDO E INSTALADO EM RAMAL DE ÁGUA. AF_12/2014</t>
  </si>
  <si>
    <t>REGISTRO DE GAVETA BRUTO, LATÃO, ROSCÁVEL, 2", COM ACABAMENTO E CANOPLA CROMADOS. FORNECIDO E INSTALADO EM RAMAL DE ÁGUA. AF_12/2015</t>
  </si>
  <si>
    <t>VALVULA DESCARGA ( TIPO HYDRA) DE BAIXA PRESSÃO, 1.1/4" PARA VASO SANITÁRIO, FORNECIMENTO E INSTALAÇÃO</t>
  </si>
  <si>
    <t>TUBO BENGALA PARA VÁLVULA DE DESCARGA 1.1/4", FORNECIMENTO E INSTALAÇÃO</t>
  </si>
  <si>
    <t>TUBO, PVC, SOLDÁVEL, DN 40MM, INSTALADO EM RAMAL DE DISTRIBUIÇÃO DE ÁGUA FORNECIMENTO E INSTALAÇÃO. AF_12/2014_P</t>
  </si>
  <si>
    <t>TUBO, PVC, SOLDÁVEL, DN 50MM, INSTALADO EM RAMAL DE DISTRIBUIÇÃO DE ÁGUA FORNECIMENTO E INSTALAÇÃO. AF_12/2014_P</t>
  </si>
  <si>
    <t>TUBO, PVC, SOLDÁVEL, DN 60MM, INSTALADO EM RAMAL DE DISTRIBUIÇÃO DE ÁGUA FORNECIMENTO E INSTALAÇÃO. AF_12/2014_P</t>
  </si>
  <si>
    <t>TUBO, PVC, SOLDÁVEL, DN 85MM, INSTALADO EM RAMAL DE DISTRIBUIÇÃO DE ÁGUA FORNECIMENTO E INSTALAÇÃO. AF_12/2014_P</t>
  </si>
  <si>
    <t>TUBO, PVC, SOLDÁVEL, DN 110MM, INSTALADO EM RAMAL DE DISTRIBUIÇÃO DE ÁGUA FORNECIMENTO E INSTALAÇÃO. AF_12/2014_P</t>
  </si>
  <si>
    <t>TÊ DE REDUÇÃO, PVC, SOLDÁVEL, DN 40MM X 25MM, INSTALADO EM RAMAL DE DISTRIBUIÇÃO DE ÁGUA FORNECIMENTO E INSTALAÇÃO. AF_12/2014_P</t>
  </si>
  <si>
    <t>TÊ DE REDUÇÃO, PVC, SOLDÁVEL, DN 40MM X 32MM, INSTALADO EM RAMAL DE DISTRIBUIÇÃO DE ÁGUA FORNECIMENTO E INSTALAÇÃO. AF_12/2014_P</t>
  </si>
  <si>
    <t>TÊ DE REDUÇÃO, PVC, SOLDÁVEL, DN 60MM X 50MM, INSTALADO EM RAMAL DE DISTRIBUIÇÃO DE ÁGUA FORNECIMENTO E INSTALAÇÃO. AF_12/2014_P</t>
  </si>
  <si>
    <t>TÊ DE REDUÇÃO, PVC, SOLDÁVEL, DN 50MM X 40MM, INSTALADO EM RAMAL DE DISTRIBUIÇÃO DE ÁGUA FORNECIMENTO E INSTALAÇÃO. AF_12/2014_P</t>
  </si>
  <si>
    <t>TÊ DE REDUÇÃO, PVC, SOLDÁVEL, DN 85MM X 60MM, INSTALADO EM RAMAL DE DISTRIBUIÇÃO DE ÁGUA FORNECIMENTO E INSTALAÇÃO. AF_12/2014_P</t>
  </si>
  <si>
    <t>TÊ DE REDUÇÃO, PVC, SOLDÁVEL, DN 110MM X 60MM, INSTALADO EM RAMAL DE DISTRIBUIÇÃO DE ÁGUA FORNECIMENTO E INSTALAÇÃO. AF_12/2014_P</t>
  </si>
  <si>
    <t>TE, PVC, SOLDÁVEL, DN 40MM, INSTALADO EM RAMAL DE DISTRIBUIÇÃO DE ÁGUA FORNECIMENTO E INSTALAÇÃO. AF_12/2014_P</t>
  </si>
  <si>
    <t>TE, PVC, SOLDÁVEL, DN 50MM, INSTALADO EM RAMAL DE DISTRIBUIÇÃO DE ÁGUA FORNECIMENTO E INSTALAÇÃO. AF_12/2014_P</t>
  </si>
  <si>
    <t>TE, PVC, SOLDÁVEL, DN 60MM, INSTALADO EM RAMAL DE DISTRIBUIÇÃO DE ÁGUA FORNECIMENTO E INSTALAÇÃO. AF_12/2014_P</t>
  </si>
  <si>
    <t>TE, PVC, SOLDÁVEL, DN 85MM, INSTALADO EM RAMAL DE DISTRIBUIÇÃO DE ÁGUA FORNECIMENTO E INSTALAÇÃO. AF_12/2014_P</t>
  </si>
  <si>
    <t>TE, PVC, SOLDÁVEL, DN 110MM, INSTALADO EM RAMAL DE DISTRIBUIÇÃO DE ÁGUA FORNECIMENTO E INSTALAÇÃO. AF_12/2014_P</t>
  </si>
  <si>
    <t>LUVA DE REDUÇÃO, PVC, SOLDÁVEL, DN 40MM X 25MM, INSTALADO EM RAMAL DE DISTRIBUIÇÃO DE ÁGUA FORNECIMENTO E INSTALAÇÃO. AF_12/2014_P</t>
  </si>
  <si>
    <t>LUVA DE REDUÇÃO, PVC, SOLDÁVEL, DN 60MM X 32MM, INSTALADO EM RAMAL DE DISTRIBUIÇÃO DE ÁGUA FORNECIMENTO E INSTALAÇÃO. AF_12/2014_P</t>
  </si>
  <si>
    <t>LUVA DE REDUÇÃO, PVC, SOLDÁVEL, DN 60MM X 40MM, INSTALADO EM RAMAL DE DISTRIBUIÇÃO DE ÁGUA FORNECIMENTO E INSTALAÇÃO. AF_12/2014_P</t>
  </si>
  <si>
    <t>LUVA DE REDUÇÃO, PVC, SOLDÁVEL, DN 60MM X 50MM, INSTALADO EM RAMAL DE DISTRIBUIÇÃO DE ÁGUA FORNECIMENTO E INSTALAÇÃO. AF_12/2014_P</t>
  </si>
  <si>
    <t>LUVA DE REDUÇÃO, PVC, SOLDÁVEL, DN 85MM X 60MM, INSTALADO EM RAMAL DE DISTRIBUIÇÃO DE ÁGUA FORNECIMENTO E INSTALAÇÃO. AF_12/2014_P</t>
  </si>
  <si>
    <t>JOELHO 45 GRAUS, PVC, SOLDÁVEL, DN 40MM, INSTALADO EM RAMAL DE DISTRIBUIÇÃO DE ÁGUA - FORNECIMENTO E INSTALAÇÃO. AF_12/2014_P</t>
  </si>
  <si>
    <t>JOELHO 45 GRAUS, PVC, SOLDÁVEL, DN 50MM, INSTALADO EM RAMAL DE DISTRIBUIÇÃO DE ÁGUA - FORNECIMENTO E INSTALAÇÃO. AF_12/2014_P</t>
  </si>
  <si>
    <t>JOELHO 45 GRAUS, PVC, SOLDÁVEL, DN 60MM, INSTALADO EM RAMAL DE DISTRIBUIÇÃO DE ÁGUA - FORNECIMENTO E INSTALAÇÃO. AF_12/2014_P</t>
  </si>
  <si>
    <t>JOELHO 45 GRAUS, PVC, SOLDÁVEL, DN 85MM, INSTALADO EM RAMAL DE DISTRIBUIÇÃO DE ÁGUA - FORNECIMENTO E INSTALAÇÃO. AF_12/2014_P</t>
  </si>
  <si>
    <t>JOELHO 90 GRAUS, PVC, SOLDÁVEL, DN 40MM, INSTALADO EM RAMAL DE DISTRIBUIÇÃO DE ÁGUA FORNECIMENTO E INSTALAÇÃO. AF_12/2014_P</t>
  </si>
  <si>
    <t>JOELHO 90 GRAUS, PVC, SOLDÁVEL, DN 50MM, INSTALADO EM RAMAL DE DISTRIBUIÇÃO DE ÁGUA FORNECIMENTO E INSTALAÇÃO. AF_12/2014_P</t>
  </si>
  <si>
    <t>JOELHO 90 GRAUS, PVC, SOLDÁVEL, DN 60MM, INSTALADO EM RAMAL DE DISTRIBUIÇÃO DE ÁGUA FORNECIMENTO E INSTALAÇÃO. AF_12/2014_P</t>
  </si>
  <si>
    <t>JOELHO 90 GRAUS, PVC, SOLDÁVEL, DN 85MM, INSTALADO EM RAMAL DE DISTRIBUIÇÃO DE ÁGUA FORNECIMENTO E INSTALAÇÃO. AF_12/2014_P</t>
  </si>
  <si>
    <t>JOELHO 90 GRAUS, PVC, SOLDÁVEL, DN 110MM, INSTALADO EM RAMAL DE DISTRIBUIÇÃO DE ÁGUA FORNECIMENTO E INSTALAÇÃO. AF_12/2014_P</t>
  </si>
  <si>
    <t>LUVA, PVC, SOLDÁVEL, DN 40MM, INSTALADO EM RAMAL DE DISTRIBUIÇÃO DE ÁGUA FORNECIMENTO E INSTALAÇÃO. AF_12/2014_P</t>
  </si>
  <si>
    <t>LUVA, PVC, SOLDÁVEL, DN 50MM, INSTALADO EM RAMAL DE DISTRIBUIÇÃO DE ÁGUA FORNECIMENTO E INSTALAÇÃO. AF_12/2014_P</t>
  </si>
  <si>
    <t>LUVA, PVC, SOLDÁVEL, DN 60MM, INSTALADO EM RAMAL DE DISTRIBUIÇÃO DE ÁGUA FORNECIMENTO E INSTALAÇÃO. AF_12/2014_P</t>
  </si>
  <si>
    <t>LUVA, PVC, SOLDÁVEL, DN 85MM, INSTALADO EM RAMAL DE DISTRIBUIÇÃO DE ÁGUA FORNECIMENTO E INSTALAÇÃO. AF_12/2014_P</t>
  </si>
  <si>
    <t>LUVA, PVC, SOLDÁVEL, DN 110MM, INSTALADO EM RAMAL DE DISTRIBUIÇÃO DE ÁGUA FORNECIMENTO E INSTALAÇÃO. AF_12/2014_P</t>
  </si>
  <si>
    <t>TUBO, PVC, SOLDÁVEL, DN 20MM, INSTALADO EM PRUMADA DE ÁGUA – FORNECIMENTO E INSTALAÇÃO. AF_12/2014_P</t>
  </si>
  <si>
    <t>LUVA, PVC, SOLDÁVEL, DN 20MM, INSTALADO EM PRUMADA DE ÁGUA – FORNECIMENTO E INSTALAÇÃO. AF_12/2014_P</t>
  </si>
  <si>
    <t>REGISTRO DE GAVETA BRUTO, LATÃO, ROSCÁVEL, 1.1/4", FORNECIDO E INSTALADO EM RAMAL DE ÁGUA. AF_12/2014</t>
  </si>
  <si>
    <t>REGISTRO DE GAVETA BRUTO, LATÃO, ROSCÁVEL, 1.1/2", FORNECIDO E INSTALADO EM RAMAL DE ÁGUA. AF_12/2014</t>
  </si>
  <si>
    <t>REGISTRO DE GAVETA BRUTO, LATÃO, ROSCÁVEL, 2", FORNECIDO E INSTALADO EM RAMAL DE ÁGUA. AF_12/2014</t>
  </si>
  <si>
    <t>REGISTRO DE GAVETA BRUTO, LATÃO, ROSCÁVEL, 3", FORNECIDO E INSTALADO EM RAMAL DE ÁGUA. AF_12/2014</t>
  </si>
  <si>
    <t>REGISTRO DE GAVETA BRUTO, LATÃO, ROSCÁVEL, 4", FORNECIDO E INSTALADO EM RAMAL DE ÁGUA. AF_12/2014</t>
  </si>
  <si>
    <t>JOELHO 90 GRAUS, PVC, SERIE NORMAL, ESGOTO PREDIAL, COM ANEL DE VEDAÇÃO, DN 40 MM, JUNTA SOLDÁVEL, FORNECIDO E INSTALADO EM RAMAL DE DESCARGA OU RAMAL DE ESGOTO SANITÁRIO. AF_12/2014_P</t>
  </si>
  <si>
    <t>JOELHO 90 GRAUS, PVC, SERIE NORMAL, ESGOTO PREDIAL, COM ANEL DE VEDAÇÃO, DN 50 MM, JUNTA ELÁSTICA, FORNECIDO E INSTALADO EM RAMAL DE DESCARGA OU RAMAL DE ESGOTO SANITÁRIO. AF_12/2014</t>
  </si>
  <si>
    <t>TE DE REDUÇÃO, PVC, SERIE NORMAL, ESGOTO PREDIAL, DN 100 X 75 MM, JUNTA ELÁSTICA, FORNECIDO E INSTALADO EM RAMAL DE DESCARGA OU RAMAL DE ESGOTO SANITÁRIO. AF_12/2014</t>
  </si>
  <si>
    <t>TE, PVC, SERIE NORMAL, ESGOTO PREDIAL, DN 75 X 50 MM, JUNTA ELÁSTICA, FORNECIDO E INSTALADO EM RAMAL DE DESCARGA OU RAMAL DE ESGOTO SANITÁRIO. AF_12/2014</t>
  </si>
  <si>
    <t>TE DE REDUÇÃO, PVC, SERIE NORMAL, ESGOTO PREDIAL, DN 100 X 50 MM, JUNTA ELÁSTICA, FORNECIDO E INSTALADO EM RAMAL DE DESCARGA OU RAMAL DE ESGOTO SANITÁRIO. AF_12/2014</t>
  </si>
  <si>
    <t>JUNÇÃO SIMPLES, PVC, SERIE NORMAL, ESGOTO PREDIAL, DN 100 X 50 MM, JUNTA ELÁSTICA, FORNECIDO E INSTALADO EM RAMAL DE DESCARGA OU RAMAL DE ESGOTO SANITÁRIO. AF_12/2014</t>
  </si>
  <si>
    <t>JUNÇÃO SIMPLES, PVC, SERIE NORMAL, ESGOTO PREDIAL, DN 100 X 75 MM, JUNTA ELÁSTICA, FORNECIDO E INSTALADO EM RAMAL DE DESCARGA OU RAMAL DE ESGOTO SANITÁRIO. AF_12/2014</t>
  </si>
  <si>
    <t>JUNÇÃO SIMPLES, PVC, SERIE NORMAL, ESGOTO PREDIAL, DN 75 X 50 MM, JUNTA ELÁSTICA, FORNECIDO E INSTALADO EM RAMAL DE DESCARGA OU RAMAL DE ESGOTO SANITÁRIO. AF_12/2014</t>
  </si>
  <si>
    <t>CURVA LONGA 45 GRAUS, PVC, SERIE NORMAL, ESGOTO PREDIAL, DN 50 MM, JUNTA ELÁSTICA, FORNECIDO E INSTALADO EM RAMAL DE DESCARGA OU RAMAL DE ESGOTO SANITÁRIO. AF_12/2014</t>
  </si>
  <si>
    <t>LUVA DE REDUÇÃO, PVC, SERIE NORMAL, ESGOTO PREDIAL, DN 50X40 MM, JUNTA ELÁSTICA, FORNECIDO E INSTALADO EM RAMAL DE DESCARGA OU RAMAL DE ESGOTO SANITÁRIO. AF_12/2014</t>
  </si>
  <si>
    <t>LUVA DE REDUÇÃO, PVC, SERIE NORMAL, ESGOTO PREDIAL, DN 75X50 MM, JUNTA ELÁSTICA, FORNECIDO E INSTALADO EM RAMAL DE DESCARGA OU RAMAL DE ESGOTO SANITÁRIO. AF_12/2014</t>
  </si>
  <si>
    <t>LUVA DE REDUÇÃO, PVC, SERIE NORMAL, ESGOTO PREDIAL, DN 100X50 MM, JUNTA ELÁSTICA, FORNECIDO E INSTALADO EM RAMAL DE DESCARGA OU RAMAL DE ESGOTO SANITÁRIO. AF_12/2014</t>
  </si>
  <si>
    <t>LUVA DE REDUÇÃO, PVC, SERIE NORMAL, ESGOTO PREDIAL, DN 100X75 MM, JUNTA ELÁSTICA, FORNECIDO E INSTALADO EM RAMAL DE DESCARGA OU RAMAL DE ESGOTO SANITÁRIO. AF_12/2014</t>
  </si>
  <si>
    <t>CAIXA DE GORDURA ESPECIAL (CAPACIDADE UTIL: 250 L - PARA ATÉ 146 PESSOAS SERVIDAS NO PICO), RETANGULAR, EM ALVENARIA COM BLOCOS DE CONCRETO, DIMENSÕES INTERNAS = 0,8X1,2 M, ALTURA INTERNA = 1 M. AF_05/2018</t>
  </si>
  <si>
    <t>CAIXA SIFONADA GIRAFÁCIL, PVC, DN 100 X 140 X 50 MM, JUNTA ELÁSTICA, FORNECIDA E INSTALADA EM RAMAL DE DESCARGA OU EM RAMAL DE ESGOTO SANITÁRIO. AF_12/2014_P</t>
  </si>
  <si>
    <t>GRELHA EM ALUMINIO PARA CAIXA SIFONADA INCLUSIVE PORTA GRELHA DIM. 100mm</t>
  </si>
  <si>
    <t>TAMPA CEGA EM ALUMINIO PARA CAIXA SIFONADA INCLUSIVE PORTA GRELHA DIM. 100mm</t>
  </si>
  <si>
    <t>GRELHA EM ALUMINIO PARA CAIXA SIFONADA INCLUSIVE PORTA GRELHA DIM. 150mm</t>
  </si>
  <si>
    <t>TUBO PVC, SÉRIE R, ÁGUA PLUVIAL, DN 150 MM, FORNECIDO E INSTALADO EM RAMAL DE ENCAMINHAMENTO. AF_12/2014_P</t>
  </si>
  <si>
    <t>JUNÇÃO SIMPLES, PVC, SERIE R, ÁGUA PLUVIAL, DN 150 X 100 MM, JUNTA ELÁSTICA, FORNECIDO E INSTALADO EM RAMAL DE ENCAMINHAMENTO. AF_12/2014</t>
  </si>
  <si>
    <t>JOELHO 90 GRAUS, PVC, SERIE R, ÁGUA PLUVIAL, DN 150 MM, JUNTA ELÁSTICA, FORNECIDO E INSTALADO EM RAMAL DE ENCAMINHAMENTO. AF_12/2014</t>
  </si>
  <si>
    <t>REDUÇÃO EXCÊNTRICA, PVC, SERIE R, ÁGUA PLUVIAL, DN 150 X 100 MM, JUNTA ELÁSTICA, FORNECIDO E INSTALADO EM RAMAL DE ENCAMINHAMENTO. AF_12/2015</t>
  </si>
  <si>
    <t>CANALETAS E CALHAS</t>
  </si>
  <si>
    <t>EXTINTOR TP PO QUIMICO ABC 6KG, CAPACIDADE EXTINTORA 3A. 40BC, INCLUINDO SUPORTE DE PAREDE - FORNECIMENTO E INSTALACAO</t>
  </si>
  <si>
    <t>PLACA INDICATIVA "SINALIZAÇÃO PARA ROTA DE SAÍDA (SAÍDA DE EMERGÊNCIA)" FOTOLUMINESCENTE, DIM.: 30x 15 CM (S-02) - FORNECIMENTO E INSTALAÇÃO</t>
  </si>
  <si>
    <t>PLACA INDICATIVA "SINALIZAÇÃO PARA ROTA DE SAÍDA (SAÍDA DE EMERGÊNCIA)" FOTOLUMINESCENTE, DIM.: 30x 15 CM (S-01) - FORNECIMENTO E INSTALAÇÃO</t>
  </si>
  <si>
    <t>PLACA INDICATIVA "SINALIZAÇÃO PARA ROTA DE SAÍDA (SAÍDA DE EMERGÊNCIA)" FOTOLUMINESCENTE, DIM.: 30x 15 CM (S-08) - FORNECIMENTO E INSTALAÇÃO</t>
  </si>
  <si>
    <t>PLACA INDICATIVA "SINALIZAÇÃO PARA ROTA DE SAÍDA (SAÍDA DE EMERGÊNCIA)" FOTOLUMINESCENTE, DIM.: 30x 15 CM (S-12) - FORNECIMENTO E INSTALAÇÃO</t>
  </si>
  <si>
    <t>PLACA INDICATIVA "SINALIZAÇÃO PARA ROTA DE SAÍDA (SAÍDA DE EMERGÊNCIA)" FOTOLUMINESCENTE, DIM.: 30x 15 CM (S-13) - FORNECIMENTO E INSTALAÇÃO</t>
  </si>
  <si>
    <t>PLACA INDICATIVA "SINALIZAÇÃO PARA ROTA DE SAÍDA (SAÍDA DE EMERGÊNCIA)" FOTOLUMINESCENTE, DIM.: 30x 15 CM (S-17) - FORNECIMENTO E INSTALAÇÃO</t>
  </si>
  <si>
    <t>PLACA INDICATIVA "SINALIZAÇÃO PARA ROTA DE SAÍDA (SAÍDA DE EMERGÊNCIA)" FOTOLUMINESCENTE, DIM.: 303 x 303 MM (P-1) - FORNECIMENTO E INSTALAÇÃO</t>
  </si>
  <si>
    <t>PLACA INDICATIVA "SINALIZAÇÃO PARA ROTA DE SAÍDA (SAÍDA DE EMERGÊNCIA)" FOTOLUMINESCENTE, DIM.: 50x 50 CM (M-1) - FORNECIMENTO E INSTALAÇÃO</t>
  </si>
  <si>
    <t>ILUMINAÇÃO DE EMERGÊNCIA</t>
  </si>
  <si>
    <t>BLOCO AUTÔNOMO DE ILUMINAÇÃO DE EMERGÊNCIA COM BALIZAMENTO NA COR VERMELHA NAS UMA FACE, LED DE ALTA INTENSIDADE FLUXO LUMINOSO 500 LÚMENS, FORNECIMENTO E INSTALAÇÃO</t>
  </si>
  <si>
    <t>PLACA INDICATIVA "SINALIZAÇÃO PARA ROTA DE SAÍDA (SAÍDA DE EMERGÊNCIA)" FOTOLUMINESCENTE, DIM.: 38 x 19 CM (C-1) - FORNECIMENTO E INSTALAÇÃO H = 25cm</t>
  </si>
  <si>
    <t>FITA FOTOLUMINESCENTE - INSTALADA NO PISO</t>
  </si>
  <si>
    <t>PLACA INDICATIVA "SINALIZAÇÃO PARA ROTA DE SAÍDA (SAÍDA DE EMERGÊNCIA)" FOTOLUMINESCENTE, DIM.: 268 x 268 MM (A-5) - FORNECIMENTO E INSTALAÇÃO</t>
  </si>
  <si>
    <t>BLOCO AUTÔNOMO DE ILUMINAÇÃO DE EMERGÊNCIA (ACLARAMENTO) 60 LEDS SEM PICTOGRAMA E COM LÂMPADAS DE 4W, FLUXO LUMINOSO DE 500 LÚMENS, FORNECIMENTO E INSTALAÇÃO</t>
  </si>
  <si>
    <t>APARELHO AUTÔNOMO DE ILUMINAÇÃO DE EMERGÊNCIA EQUIPADA COM DOIS FAROIS DE 12W, INCLUINDO BATERIA - FLUXO LUMINOSO 3.000 LÚMENS - FORNECIMENTO E INSTALAÇÃO</t>
  </si>
  <si>
    <t>JOELHO 90 GRAUS, PVC, SOLDÁVEL, DN 60MM, INSTALADO EM RAMAL OU SUB-RAMAL DE ÁGUA – FORNECIMENTO E INSTALAÇÃO . AF_12/2014_P</t>
  </si>
  <si>
    <t>TÊ DE REDUÇÃO, PVC, SOLDÁVEL, DN 50MM X 25MM, INSTALADO EM RAMAL OU SUB- RAMAL DE ÁGUA – FORNECIMENTO E INSTALAÇÃO. AF_12/2014_P</t>
  </si>
  <si>
    <t>TÊ DE REDUÇÃO, PVC, SOLDÁVEL, DN 60MM X 25MM, INSTALADO EM RAMAL OU SUB- RAMAL DE ÁGUA – FORNECIMENTO E INSTALAÇÃO. AF_12/2014_P</t>
  </si>
  <si>
    <t>TÊ DE REDUÇÃO, PVC, SOLDÁVEL, DN 60MM X 40MM, INSTALADO EM RAMAL OU SUB- RAMAL DE ÁGUA – FORNECIMENTO E INSTALAÇÃO. AF_12/2014_P</t>
  </si>
  <si>
    <t>LUVA DE REDUÇÃO, PVC, SOLDÁVEL, DN 60MM X 50MM, INSTALADO EM RAMAL OU SUB- RAMAL DE ÁGUA – FORNECIMENTO E INSTALAÇÃO. AF_12/2014_P</t>
  </si>
  <si>
    <t>LUVA DE REDUÇÃO, PVC, SOLDÁVEL, DN 25MM X 50MM, INSTALADO EM RAMAL OU SUB- RAMAL DE ÁGUA – FORNECIMENTO E INSTALAÇÃO. AF_12/2014_P</t>
  </si>
  <si>
    <t>HIDROMETRO MULTIJATO MAGNÉTICO, 2,00M3/H, D=1/2" - FORNECIMENTO E INSTALACAO</t>
  </si>
  <si>
    <t>IMPERMEABILIZAÇÃO - ETE</t>
  </si>
  <si>
    <t>VEDANEL PARA VASO SANITÁRIO</t>
  </si>
  <si>
    <t>SISTEMA 01 - CAIXA DA ELEVATÓRIA, CAIXA DE GORDURA E CANALETA PARSHALL (MANTA ASFÁLTICA)</t>
  </si>
  <si>
    <t>REGULARIZAÇÃO DE SUPERFICIE DE CONCRETO APARENTE</t>
  </si>
  <si>
    <t>M2</t>
  </si>
  <si>
    <t>IMPERMEABILIZAÇÃO DE SUPERFÍCIE COM MANTA ASFÁLTICA, UMA CAMADA, INCLUSIVE APLICAÇÃO DE PRIMER ASFÁLTICO, E=4MM. AF_06/2018</t>
  </si>
  <si>
    <t xml:space="preserve">PROTEÇÃO MECÂNICA DE SUPERFICIE HORIZONTAL COM ARGAMASSA DE CIMENTO E AREIA, TRAÇO 1:3, </t>
  </si>
  <si>
    <t>SISTEMA 02 - ÁREAS MOLHADAS (CIMENTO MODIFICADO COM POLÍMEROS)</t>
  </si>
  <si>
    <t>IMPERMEABILIZAÇÃO DE SUPERFÍCIE COM ARGAMASSA POLIMÉRICA / MEMBRANA ACRÍLICA, 3 DEMÃOS. AF_06/2018</t>
  </si>
  <si>
    <t>LUVA SIMPLES, PVC, SERIE R, ÁGUA PLUVIAL, DN 150 MM, JUNTA ELÁSTICA, FORNECIDO E INSTALADO EM RAMAL DE ENCAMINHAMENTO. AF_12/2015</t>
  </si>
  <si>
    <t>CAIXA ENTERRADA DRENAGEM QUADRADA, EM ALVENARIA COM TIJOLOS CERÂMICOS MACIÇOS, ACABAMENTO INTERNO EM REBOCO, TAMPA EM FERRO FUNDIDO, FUNDO EM CONCRETO, DIMENSÕES INTERNAS: 0,5X0,5X0,5 M. AF_05/2018</t>
  </si>
  <si>
    <t>CANALETA PARA ÁGUAS PLUVIAIS EM CONCRETO MOLDADO IN LOCO, LARGURA 15 CM COM GRELHA EM CONCRETO ARMADO - FORNECIMENTO E INSTALAÇÃO</t>
  </si>
  <si>
    <t>REVISÃO: 01</t>
  </si>
  <si>
    <t>OBRA: MERCADO DE PESCADOS</t>
  </si>
  <si>
    <t>DATA: 09/05/2021</t>
  </si>
  <si>
    <t>CLIENTE: BAHIA PESCA S.A.</t>
  </si>
  <si>
    <t>LOCAL: AV. MARITA ALMEIDA, S/Nº, CENTRO, VALENÇA, BAHIA, CEP: 45.400-000</t>
  </si>
  <si>
    <t>1.1</t>
  </si>
  <si>
    <t>1.1.1</t>
  </si>
  <si>
    <t>1.1.2</t>
  </si>
  <si>
    <t>1.1.3</t>
  </si>
  <si>
    <t>1.1.4</t>
  </si>
  <si>
    <t>1.1.5</t>
  </si>
  <si>
    <t>1.2</t>
  </si>
  <si>
    <t>1..2.1</t>
  </si>
  <si>
    <t>1..2.2</t>
  </si>
  <si>
    <t>1..2.3</t>
  </si>
  <si>
    <t>1..2.4</t>
  </si>
  <si>
    <t>1..2.5</t>
  </si>
  <si>
    <t>1..2.6</t>
  </si>
  <si>
    <t>1..2.7</t>
  </si>
  <si>
    <t>1..2.8</t>
  </si>
  <si>
    <t>1..2.9</t>
  </si>
  <si>
    <t>1..2.10</t>
  </si>
  <si>
    <t>1..2.11</t>
  </si>
  <si>
    <t>1..2.12</t>
  </si>
  <si>
    <t>1..2.13</t>
  </si>
  <si>
    <t>1..2.14</t>
  </si>
  <si>
    <t>1..2.15</t>
  </si>
  <si>
    <t>1..2.16</t>
  </si>
  <si>
    <t>1..2.17</t>
  </si>
  <si>
    <t>1..2.18</t>
  </si>
  <si>
    <t>1..2.19</t>
  </si>
  <si>
    <t>1..2.20</t>
  </si>
  <si>
    <t>1..2.21</t>
  </si>
  <si>
    <t>1..2.22</t>
  </si>
  <si>
    <t>1..2.23</t>
  </si>
  <si>
    <t>1..2.24</t>
  </si>
  <si>
    <t>1..2.25</t>
  </si>
  <si>
    <t>1.3</t>
  </si>
  <si>
    <t>1.3.1</t>
  </si>
  <si>
    <t>1.6.1</t>
  </si>
  <si>
    <t>1.8.1</t>
  </si>
  <si>
    <t>1.4.1</t>
  </si>
  <si>
    <t>1.3.2</t>
  </si>
  <si>
    <t>1.3.3</t>
  </si>
  <si>
    <t>1.3.4</t>
  </si>
  <si>
    <t>1.3.5</t>
  </si>
  <si>
    <t>1.3.6</t>
  </si>
  <si>
    <t>1.3.7</t>
  </si>
  <si>
    <t>1.3.8</t>
  </si>
  <si>
    <t>1.4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</si>
  <si>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</si>
  <si>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</si>
  <si>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</si>
  <si>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</si>
  <si>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</si>
  <si>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</si>
  <si>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</si>
  <si>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</si>
  <si>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</si>
  <si>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</si>
  <si>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</si>
  <si>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</si>
  <si>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</si>
  <si>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</si>
  <si>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</si>
  <si>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</si>
  <si>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</si>
  <si>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</si>
  <si>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</si>
  <si>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</si>
  <si>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</si>
  <si>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</si>
  <si>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</si>
  <si>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</si>
  <si>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</si>
  <si>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</si>
  <si>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</si>
  <si>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</si>
  <si>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</si>
  <si>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</si>
  <si>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</si>
  <si>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</si>
  <si>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</si>
  <si>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</si>
  <si>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</si>
  <si>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</si>
  <si>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</si>
  <si>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</si>
  <si>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</si>
  <si>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</si>
  <si>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</si>
  <si>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</si>
  <si>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</si>
  <si>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</si>
  <si>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</si>
  <si>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</si>
  <si>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</si>
  <si>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</si>
  <si>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</si>
  <si>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</si>
  <si>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</si>
  <si>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</si>
  <si>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</si>
  <si>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</si>
  <si>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</si>
  <si>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</si>
  <si>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</si>
  <si>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</si>
  <si>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</si>
  <si>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1.6.2</t>
  </si>
  <si>
    <t>1.6.3</t>
  </si>
  <si>
    <t>1.6.4</t>
  </si>
  <si>
    <t>1.6.5</t>
  </si>
  <si>
    <t>1.6.6</t>
  </si>
  <si>
    <t>1.6.7</t>
  </si>
  <si>
    <t>1.7</t>
  </si>
  <si>
    <t>1.7.1</t>
  </si>
  <si>
    <t>1.7.3</t>
  </si>
  <si>
    <t>1.7.2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</si>
  <si>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</si>
  <si>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</si>
  <si>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</si>
  <si>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</si>
  <si>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</si>
  <si>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</si>
  <si>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</si>
  <si>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</si>
  <si>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</si>
  <si>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1.8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</si>
  <si>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</si>
  <si>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</si>
  <si>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</si>
  <si>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</si>
  <si>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</si>
  <si>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</si>
  <si>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</si>
  <si>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</si>
  <si>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</si>
  <si>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</si>
  <si>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</si>
  <si>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</si>
  <si>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</si>
  <si>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1.8.15</t>
  </si>
  <si>
    <t>1.8.16</t>
  </si>
  <si>
    <t>1.8.17</t>
  </si>
  <si>
    <t>1.9</t>
  </si>
  <si>
    <t>1.9.1</t>
  </si>
  <si>
    <t>1.9.2</t>
  </si>
  <si>
    <t>2.1</t>
  </si>
  <si>
    <t>2.1.1</t>
  </si>
  <si>
    <t>2.1.2</t>
  </si>
  <si>
    <t>2.1.3</t>
  </si>
  <si>
    <t>2.1.4</t>
  </si>
  <si>
    <t>3.1</t>
  </si>
  <si>
    <t>3.1.1</t>
  </si>
  <si>
    <t>3.1.2</t>
  </si>
  <si>
    <t>4.1</t>
  </si>
  <si>
    <t>4.1.1</t>
  </si>
  <si>
    <t>4.1.2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</si>
  <si>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</si>
  <si>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</si>
  <si>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</si>
  <si>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</si>
  <si>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</si>
  <si>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</si>
  <si>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</si>
  <si>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</si>
  <si>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</si>
  <si>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</si>
  <si>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</si>
  <si>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</si>
  <si>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</si>
  <si>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</si>
  <si>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</si>
  <si>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</si>
  <si>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</si>
  <si>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</si>
  <si>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</si>
  <si>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</si>
  <si>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</si>
  <si>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</si>
  <si>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</si>
  <si>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</si>
  <si>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</si>
  <si>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</si>
  <si>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</si>
  <si>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</si>
  <si>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</si>
  <si>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</si>
  <si>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</si>
  <si>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</si>
  <si>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</si>
  <si>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</si>
  <si>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</si>
  <si>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</si>
  <si>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</si>
  <si>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</si>
  <si>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2.3</t>
  </si>
  <si>
    <t>2.3.1</t>
  </si>
  <si>
    <t>2.3.2</t>
  </si>
  <si>
    <t>2.3.3</t>
  </si>
  <si>
    <t>2.4</t>
  </si>
  <si>
    <t>2.4.1</t>
  </si>
  <si>
    <t>2.4.2</t>
  </si>
  <si>
    <t>2.4.3</t>
  </si>
  <si>
    <t>2.4.4</t>
  </si>
  <si>
    <t>2.5</t>
  </si>
  <si>
    <t>2.5.1</t>
  </si>
  <si>
    <t>2.5.2</t>
  </si>
  <si>
    <t>2.6</t>
  </si>
  <si>
    <t>2.6.1</t>
  </si>
  <si>
    <t>2.6.2</t>
  </si>
  <si>
    <t>2.7</t>
  </si>
  <si>
    <t>2.7.1</t>
  </si>
  <si>
    <t>2.7.3</t>
  </si>
  <si>
    <t>2.7.2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</si>
  <si>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</si>
  <si>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</si>
  <si>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</si>
  <si>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</si>
  <si>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</si>
  <si>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</si>
  <si>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</si>
  <si>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</si>
  <si>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</si>
  <si>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</si>
  <si>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</si>
  <si>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</si>
  <si>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</si>
  <si>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</si>
  <si>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</si>
  <si>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</si>
  <si>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</si>
  <si>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</si>
  <si>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</si>
  <si>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2.9</t>
  </si>
  <si>
    <t>2.9.1</t>
  </si>
  <si>
    <t>2.9.2</t>
  </si>
  <si>
    <t>2.9.1.1</t>
  </si>
  <si>
    <t>2.9.1.2</t>
  </si>
  <si>
    <t>2.9.1.3</t>
  </si>
  <si>
    <t>2.9.2.1</t>
  </si>
  <si>
    <t>2.9.2.2</t>
  </si>
  <si>
    <t>2.9.2.3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</si>
  <si>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</si>
  <si>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</si>
  <si>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</si>
  <si>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</si>
  <si>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</si>
  <si>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</si>
  <si>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</si>
  <si>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</si>
  <si>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3.3</t>
  </si>
  <si>
    <t>3.3.1</t>
  </si>
  <si>
    <t>3.4</t>
  </si>
  <si>
    <t>3.4.1</t>
  </si>
  <si>
    <t>3.5</t>
  </si>
  <si>
    <t>3.5.1</t>
  </si>
  <si>
    <t>3.5.2</t>
  </si>
  <si>
    <t>3.5.3</t>
  </si>
  <si>
    <t>3.5.4</t>
  </si>
  <si>
    <t>3.6</t>
  </si>
  <si>
    <t>3.6.1</t>
  </si>
  <si>
    <t>3.6.2</t>
  </si>
  <si>
    <t>3.7</t>
  </si>
  <si>
    <t>3.7.1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</si>
  <si>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</si>
  <si>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</si>
  <si>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</si>
  <si>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</si>
  <si>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</si>
  <si>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</si>
  <si>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</si>
  <si>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</si>
  <si>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</si>
  <si>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</si>
  <si>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</si>
  <si>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</si>
  <si>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</si>
  <si>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4.3</t>
  </si>
  <si>
    <t>4.3.1</t>
  </si>
  <si>
    <t>4.3.2</t>
  </si>
  <si>
    <t>4.3.3</t>
  </si>
  <si>
    <t>OBSERVAÇÕES</t>
  </si>
  <si>
    <t>3.5.5</t>
  </si>
  <si>
    <t>3.5.6</t>
  </si>
  <si>
    <t>3.5.7</t>
  </si>
  <si>
    <t>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</si>
</sst>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dd/mm/yy;@"/>
  </numFmts>
  <fonts count="46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vertAlign val="superscript"/>
      <sz val="8"/>
      <name val="Calibri"/>
      <family val="2"/>
    </font>
    <font>
      <sz val="11"/>
      <color theme="1"/>
      <name val="Calibri"/>
      <family val="2"/>
      <scheme val="minor"/>
    </font>
    <font>
      <sz val="9"/>
      <color rgb="FF781F1C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sz val="6"/>
      <color theme="0" tint="-0.14999847407452621"/>
      <name val="Calibri"/>
      <family val="2"/>
      <scheme val="minor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54"/>
      <name val="Arial"/>
      <family val="2"/>
    </font>
    <font>
      <b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8"/>
      <color rgb="FF000000"/>
      <name val="Calibri  "/>
    </font>
    <font>
      <sz val="8"/>
      <color rgb="FF000000"/>
      <name val="Calibri  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sz val="6"/>
      <color theme="0" tint="-0.14999847407452621"/>
      <name val="Calibri"/>
      <family val="2"/>
      <scheme val="minor"/>
    </font>
    <font>
      <b/>
      <sz val="8"/>
      <color rgb="FF000000"/>
      <name val="Calibri  "/>
    </font>
    <font>
      <b/>
      <sz val="8"/>
      <name val="Calibri"/>
      <family val="2"/>
      <scheme val="minor"/>
    </font>
    <font>
      <sz val="8"/>
      <color rgb="FF000000"/>
      <name val="Calibri  "/>
    </font>
    <font>
      <b/>
      <sz val="18"/>
      <name val="Arial"/>
      <family val="2"/>
    </font>
    <font>
      <b/>
      <sz val="12"/>
      <name val="Calibri"/>
      <family val="2"/>
      <scheme val="minor"/>
    </font>
    <font>
      <sz val="8"/>
      <name val="Arial"/>
      <family val="2"/>
    </font>
    <font>
      <b/>
      <sz val="9"/>
      <color rgb="FFFF0000"/>
      <name val="Calibri"/>
      <family val="2"/>
      <scheme val="minor"/>
    </font>
    <font>
      <sz val="8"/>
      <name val="Calibri  "/>
    </font>
    <font>
      <b/>
      <sz val="14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81F1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255">
    <xf numFmtId="0" fontId="0" fillId="0" borderId="0" xfId="0"/>
    <xf numFmtId="0" fontId="2" fillId="0" borderId="0" xfId="0" applyFont="1" applyFill="1" applyBorder="1" applyAlignment="1">
      <alignment vertical="center"/>
    </xf>
    <xf numFmtId="164" fontId="2" fillId="0" borderId="0" xfId="1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2" fillId="2" borderId="0" xfId="1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4" fontId="9" fillId="0" borderId="0" xfId="1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6" fontId="9" fillId="0" borderId="0" xfId="0" applyNumberFormat="1" applyFont="1" applyFill="1" applyBorder="1" applyAlignment="1">
      <alignment horizontal="left" vertical="center"/>
    </xf>
    <xf numFmtId="16" fontId="9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164" fontId="9" fillId="2" borderId="0" xfId="1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2" fontId="10" fillId="0" borderId="0" xfId="1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2" fontId="10" fillId="0" borderId="0" xfId="1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vertical="center" wrapText="1"/>
    </xf>
    <xf numFmtId="4" fontId="10" fillId="0" borderId="0" xfId="10" applyNumberFormat="1" applyFont="1" applyFill="1" applyBorder="1" applyAlignment="1">
      <alignment horizontal="right" vertical="center" wrapText="1"/>
    </xf>
    <xf numFmtId="2" fontId="10" fillId="0" borderId="2" xfId="0" quotePrefix="1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0" fillId="0" borderId="1" xfId="1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right" vertical="center"/>
    </xf>
    <xf numFmtId="2" fontId="10" fillId="3" borderId="1" xfId="0" applyNumberFormat="1" applyFont="1" applyFill="1" applyBorder="1" applyAlignment="1">
      <alignment horizontal="right" vertical="center" wrapText="1"/>
    </xf>
    <xf numFmtId="2" fontId="10" fillId="3" borderId="2" xfId="0" quotePrefix="1" applyNumberFormat="1" applyFont="1" applyFill="1" applyBorder="1" applyAlignment="1">
      <alignment horizontal="right" vertical="center" wrapText="1"/>
    </xf>
    <xf numFmtId="49" fontId="10" fillId="3" borderId="1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0" fillId="0" borderId="5" xfId="10" applyNumberFormat="1" applyFont="1" applyFill="1" applyBorder="1" applyAlignment="1">
      <alignment vertical="center"/>
    </xf>
    <xf numFmtId="2" fontId="10" fillId="0" borderId="8" xfId="10" applyNumberFormat="1" applyFont="1" applyFill="1" applyBorder="1" applyAlignment="1">
      <alignment vertical="center"/>
    </xf>
    <xf numFmtId="49" fontId="10" fillId="3" borderId="4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8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left" vertical="center" wrapText="1"/>
    </xf>
    <xf numFmtId="165" fontId="10" fillId="5" borderId="1" xfId="0" applyNumberFormat="1" applyFont="1" applyFill="1" applyBorder="1" applyAlignment="1">
      <alignment horizontal="left" vertical="center" wrapText="1"/>
    </xf>
    <xf numFmtId="165" fontId="10" fillId="6" borderId="1" xfId="0" applyNumberFormat="1" applyFont="1" applyFill="1" applyBorder="1" applyAlignment="1">
      <alignment horizontal="left" vertical="center" wrapText="1"/>
    </xf>
    <xf numFmtId="2" fontId="10" fillId="6" borderId="1" xfId="10" applyNumberFormat="1" applyFont="1" applyFill="1" applyBorder="1" applyAlignment="1">
      <alignment horizontal="right" vertical="center"/>
    </xf>
    <xf numFmtId="2" fontId="10" fillId="5" borderId="9" xfId="10" applyNumberFormat="1" applyFont="1" applyFill="1" applyBorder="1" applyAlignment="1">
      <alignment horizontal="center" vertical="center" wrapText="1"/>
    </xf>
    <xf numFmtId="2" fontId="4" fillId="5" borderId="10" xfId="0" applyNumberFormat="1" applyFont="1" applyFill="1" applyBorder="1" applyAlignment="1">
      <alignment horizontal="center" vertical="center"/>
    </xf>
    <xf numFmtId="2" fontId="10" fillId="5" borderId="10" xfId="0" applyNumberFormat="1" applyFont="1" applyFill="1" applyBorder="1" applyAlignment="1">
      <alignment horizontal="center" vertical="center" wrapText="1"/>
    </xf>
    <xf numFmtId="2" fontId="10" fillId="5" borderId="11" xfId="10" applyNumberFormat="1" applyFont="1" applyFill="1" applyBorder="1" applyAlignment="1">
      <alignment horizontal="center" vertical="center" wrapText="1"/>
    </xf>
    <xf numFmtId="2" fontId="10" fillId="5" borderId="9" xfId="10" applyNumberFormat="1" applyFont="1" applyFill="1" applyBorder="1" applyAlignment="1">
      <alignment horizontal="left" vertical="center" wrapText="1"/>
    </xf>
    <xf numFmtId="2" fontId="4" fillId="5" borderId="10" xfId="0" applyNumberFormat="1" applyFont="1" applyFill="1" applyBorder="1" applyAlignment="1">
      <alignment vertical="center"/>
    </xf>
    <xf numFmtId="165" fontId="10" fillId="5" borderId="10" xfId="0" applyNumberFormat="1" applyFont="1" applyFill="1" applyBorder="1" applyAlignment="1">
      <alignment horizontal="left" vertical="center" wrapText="1"/>
    </xf>
    <xf numFmtId="2" fontId="10" fillId="5" borderId="11" xfId="10" applyNumberFormat="1" applyFont="1" applyFill="1" applyBorder="1" applyAlignment="1">
      <alignment horizontal="left" vertical="center" wrapText="1"/>
    </xf>
    <xf numFmtId="2" fontId="10" fillId="5" borderId="10" xfId="0" applyNumberFormat="1" applyFont="1" applyFill="1" applyBorder="1" applyAlignment="1">
      <alignment horizontal="left" vertical="center" wrapText="1"/>
    </xf>
    <xf numFmtId="2" fontId="10" fillId="5" borderId="11" xfId="0" applyNumberFormat="1" applyFont="1" applyFill="1" applyBorder="1" applyAlignment="1">
      <alignment horizontal="left" vertical="center" wrapText="1"/>
    </xf>
    <xf numFmtId="2" fontId="10" fillId="4" borderId="9" xfId="10" applyNumberFormat="1" applyFont="1" applyFill="1" applyBorder="1" applyAlignment="1">
      <alignment horizontal="left" vertical="center" wrapText="1"/>
    </xf>
    <xf numFmtId="2" fontId="4" fillId="4" borderId="10" xfId="0" applyNumberFormat="1" applyFont="1" applyFill="1" applyBorder="1" applyAlignment="1">
      <alignment vertical="center"/>
    </xf>
    <xf numFmtId="2" fontId="10" fillId="4" borderId="10" xfId="0" applyNumberFormat="1" applyFont="1" applyFill="1" applyBorder="1" applyAlignment="1">
      <alignment horizontal="left" vertical="center" wrapText="1"/>
    </xf>
    <xf numFmtId="2" fontId="10" fillId="4" borderId="11" xfId="0" applyNumberFormat="1" applyFont="1" applyFill="1" applyBorder="1" applyAlignment="1">
      <alignment horizontal="left" vertical="center" wrapText="1"/>
    </xf>
    <xf numFmtId="2" fontId="10" fillId="4" borderId="10" xfId="0" applyNumberFormat="1" applyFont="1" applyFill="1" applyBorder="1" applyAlignment="1">
      <alignment horizontal="right" vertical="center" wrapText="1"/>
    </xf>
    <xf numFmtId="2" fontId="10" fillId="4" borderId="11" xfId="10" applyNumberFormat="1" applyFont="1" applyFill="1" applyBorder="1" applyAlignment="1">
      <alignment horizontal="right" vertical="center" wrapText="1"/>
    </xf>
    <xf numFmtId="2" fontId="10" fillId="4" borderId="10" xfId="0" applyNumberFormat="1" applyFont="1" applyFill="1" applyBorder="1" applyAlignment="1">
      <alignment horizontal="center" vertical="center" wrapText="1"/>
    </xf>
    <xf numFmtId="2" fontId="10" fillId="4" borderId="11" xfId="0" applyNumberFormat="1" applyFont="1" applyFill="1" applyBorder="1" applyAlignment="1">
      <alignment horizontal="center" vertical="center" wrapText="1"/>
    </xf>
    <xf numFmtId="165" fontId="10" fillId="4" borderId="10" xfId="0" applyNumberFormat="1" applyFont="1" applyFill="1" applyBorder="1" applyAlignment="1">
      <alignment horizontal="left" vertical="center" wrapText="1"/>
    </xf>
    <xf numFmtId="2" fontId="10" fillId="4" borderId="11" xfId="10" applyNumberFormat="1" applyFont="1" applyFill="1" applyBorder="1" applyAlignment="1">
      <alignment horizontal="left" vertical="center" wrapText="1"/>
    </xf>
    <xf numFmtId="2" fontId="10" fillId="6" borderId="9" xfId="10" applyNumberFormat="1" applyFont="1" applyFill="1" applyBorder="1" applyAlignment="1">
      <alignment horizontal="left" vertical="center" wrapText="1"/>
    </xf>
    <xf numFmtId="2" fontId="4" fillId="6" borderId="10" xfId="0" applyNumberFormat="1" applyFont="1" applyFill="1" applyBorder="1" applyAlignment="1">
      <alignment vertical="center"/>
    </xf>
    <xf numFmtId="2" fontId="10" fillId="6" borderId="10" xfId="0" applyNumberFormat="1" applyFont="1" applyFill="1" applyBorder="1" applyAlignment="1">
      <alignment horizontal="left" vertical="center" wrapText="1"/>
    </xf>
    <xf numFmtId="2" fontId="10" fillId="6" borderId="11" xfId="1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164" fontId="12" fillId="0" borderId="0" xfId="10" applyFont="1" applyFill="1" applyBorder="1" applyAlignment="1">
      <alignment vertical="center"/>
    </xf>
    <xf numFmtId="0" fontId="0" fillId="0" borderId="0" xfId="0"/>
    <xf numFmtId="0" fontId="18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8" borderId="0" xfId="0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right" vertical="center"/>
    </xf>
    <xf numFmtId="49" fontId="25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0" fontId="25" fillId="0" borderId="17" xfId="0" applyFont="1" applyBorder="1"/>
    <xf numFmtId="0" fontId="26" fillId="0" borderId="0" xfId="0" applyFont="1" applyBorder="1"/>
    <xf numFmtId="0" fontId="26" fillId="0" borderId="18" xfId="0" applyFont="1" applyBorder="1"/>
    <xf numFmtId="0" fontId="25" fillId="8" borderId="0" xfId="0" applyFont="1" applyFill="1"/>
    <xf numFmtId="0" fontId="25" fillId="8" borderId="17" xfId="0" applyFont="1" applyFill="1" applyBorder="1"/>
    <xf numFmtId="0" fontId="25" fillId="8" borderId="0" xfId="0" applyFont="1" applyFill="1" applyBorder="1"/>
    <xf numFmtId="0" fontId="25" fillId="8" borderId="18" xfId="0" applyFont="1" applyFill="1" applyBorder="1"/>
    <xf numFmtId="0" fontId="16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17" fillId="0" borderId="5" xfId="0" applyNumberFormat="1" applyFont="1" applyFill="1" applyBorder="1" applyAlignment="1">
      <alignment vertical="center"/>
    </xf>
    <xf numFmtId="0" fontId="17" fillId="0" borderId="8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4" fontId="14" fillId="0" borderId="2" xfId="1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vertical="center"/>
    </xf>
    <xf numFmtId="0" fontId="17" fillId="0" borderId="12" xfId="0" applyNumberFormat="1" applyFont="1" applyFill="1" applyBorder="1" applyAlignment="1">
      <alignment vertical="center"/>
    </xf>
    <xf numFmtId="164" fontId="33" fillId="0" borderId="0" xfId="1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4" fillId="0" borderId="0" xfId="0" applyFont="1" applyBorder="1" applyAlignment="1">
      <alignment horizontal="center"/>
    </xf>
    <xf numFmtId="0" fontId="35" fillId="0" borderId="0" xfId="0" applyFont="1" applyFill="1" applyBorder="1" applyAlignment="1">
      <alignment vertical="center"/>
    </xf>
    <xf numFmtId="0" fontId="36" fillId="0" borderId="5" xfId="0" applyNumberFormat="1" applyFont="1" applyFill="1" applyBorder="1" applyAlignment="1">
      <alignment vertical="center"/>
    </xf>
    <xf numFmtId="0" fontId="36" fillId="0" borderId="0" xfId="0" applyNumberFormat="1" applyFont="1" applyFill="1" applyBorder="1" applyAlignment="1">
      <alignment vertical="center"/>
    </xf>
    <xf numFmtId="0" fontId="36" fillId="0" borderId="8" xfId="0" applyNumberFormat="1" applyFont="1" applyFill="1" applyBorder="1" applyAlignment="1">
      <alignment vertical="center"/>
    </xf>
    <xf numFmtId="4" fontId="38" fillId="0" borderId="2" xfId="10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>
      <alignment vertical="center"/>
    </xf>
    <xf numFmtId="0" fontId="19" fillId="10" borderId="17" xfId="0" applyFont="1" applyFill="1" applyBorder="1"/>
    <xf numFmtId="0" fontId="1" fillId="10" borderId="0" xfId="0" applyFont="1" applyFill="1" applyBorder="1" applyAlignment="1">
      <alignment horizontal="left"/>
    </xf>
    <xf numFmtId="0" fontId="3" fillId="10" borderId="0" xfId="0" applyFont="1" applyFill="1" applyBorder="1" applyAlignment="1">
      <alignment horizontal="left"/>
    </xf>
    <xf numFmtId="0" fontId="3" fillId="10" borderId="18" xfId="0" applyFont="1" applyFill="1" applyBorder="1" applyAlignment="1">
      <alignment horizontal="left"/>
    </xf>
    <xf numFmtId="0" fontId="25" fillId="10" borderId="17" xfId="0" applyFont="1" applyFill="1" applyBorder="1"/>
    <xf numFmtId="0" fontId="25" fillId="10" borderId="0" xfId="0" applyFont="1" applyFill="1" applyBorder="1"/>
    <xf numFmtId="0" fontId="25" fillId="10" borderId="18" xfId="0" applyFont="1" applyFill="1" applyBorder="1"/>
    <xf numFmtId="49" fontId="25" fillId="10" borderId="0" xfId="0" applyNumberFormat="1" applyFont="1" applyFill="1" applyBorder="1"/>
    <xf numFmtId="0" fontId="26" fillId="10" borderId="19" xfId="0" applyFont="1" applyFill="1" applyBorder="1"/>
    <xf numFmtId="14" fontId="25" fillId="10" borderId="20" xfId="0" applyNumberFormat="1" applyFont="1" applyFill="1" applyBorder="1" applyAlignment="1">
      <alignment horizontal="left"/>
    </xf>
    <xf numFmtId="0" fontId="25" fillId="10" borderId="20" xfId="0" applyFont="1" applyFill="1" applyBorder="1"/>
    <xf numFmtId="0" fontId="25" fillId="10" borderId="21" xfId="0" applyFont="1" applyFill="1" applyBorder="1"/>
    <xf numFmtId="0" fontId="19" fillId="10" borderId="23" xfId="0" applyFont="1" applyFill="1" applyBorder="1" applyAlignment="1">
      <alignment horizontal="center"/>
    </xf>
    <xf numFmtId="0" fontId="19" fillId="10" borderId="24" xfId="0" applyFont="1" applyFill="1" applyBorder="1" applyAlignment="1">
      <alignment horizontal="center"/>
    </xf>
    <xf numFmtId="0" fontId="30" fillId="10" borderId="1" xfId="0" applyFont="1" applyFill="1" applyBorder="1" applyAlignment="1">
      <alignment vertical="top" wrapText="1"/>
    </xf>
    <xf numFmtId="0" fontId="31" fillId="10" borderId="1" xfId="0" applyFont="1" applyFill="1" applyBorder="1" applyAlignment="1">
      <alignment horizontal="left" vertical="top" wrapText="1"/>
    </xf>
    <xf numFmtId="0" fontId="31" fillId="10" borderId="1" xfId="0" applyFont="1" applyFill="1" applyBorder="1" applyAlignment="1">
      <alignment horizontal="center" vertical="top" wrapText="1"/>
    </xf>
    <xf numFmtId="2" fontId="11" fillId="10" borderId="2" xfId="0" applyNumberFormat="1" applyFont="1" applyFill="1" applyBorder="1" applyAlignment="1">
      <alignment vertical="center" wrapText="1"/>
    </xf>
    <xf numFmtId="4" fontId="14" fillId="3" borderId="2" xfId="10" applyNumberFormat="1" applyFont="1" applyFill="1" applyBorder="1" applyAlignment="1">
      <alignment horizontal="right" vertical="center"/>
    </xf>
    <xf numFmtId="0" fontId="30" fillId="10" borderId="1" xfId="0" applyFont="1" applyFill="1" applyBorder="1" applyAlignment="1">
      <alignment horizontal="center" vertical="top" wrapText="1"/>
    </xf>
    <xf numFmtId="2" fontId="11" fillId="10" borderId="2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4" fontId="12" fillId="0" borderId="0" xfId="1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vertical="top" wrapText="1"/>
    </xf>
    <xf numFmtId="0" fontId="39" fillId="10" borderId="1" xfId="0" applyFont="1" applyFill="1" applyBorder="1" applyAlignment="1">
      <alignment horizontal="left" vertical="top" wrapText="1"/>
    </xf>
    <xf numFmtId="0" fontId="39" fillId="10" borderId="1" xfId="0" applyFont="1" applyFill="1" applyBorder="1" applyAlignment="1">
      <alignment horizontal="center" vertical="top" wrapText="1"/>
    </xf>
    <xf numFmtId="4" fontId="38" fillId="3" borderId="2" xfId="10" applyNumberFormat="1" applyFont="1" applyFill="1" applyBorder="1" applyAlignment="1">
      <alignment horizontal="right" vertical="center"/>
    </xf>
    <xf numFmtId="0" fontId="36" fillId="0" borderId="4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64" fontId="33" fillId="0" borderId="0" xfId="10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27" xfId="0" applyNumberFormat="1" applyFont="1" applyFill="1" applyBorder="1" applyAlignment="1">
      <alignment vertical="center"/>
    </xf>
    <xf numFmtId="0" fontId="17" fillId="0" borderId="28" xfId="0" applyNumberFormat="1" applyFont="1" applyFill="1" applyBorder="1" applyAlignment="1">
      <alignment vertical="center"/>
    </xf>
    <xf numFmtId="0" fontId="17" fillId="0" borderId="30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30" fillId="10" borderId="1" xfId="0" applyFont="1" applyFill="1" applyBorder="1" applyAlignment="1">
      <alignment horizontal="left" vertical="top" wrapText="1"/>
    </xf>
    <xf numFmtId="0" fontId="44" fillId="10" borderId="1" xfId="0" applyFont="1" applyFill="1" applyBorder="1" applyAlignment="1">
      <alignment horizontal="left" vertical="top" wrapText="1"/>
    </xf>
    <xf numFmtId="164" fontId="12" fillId="0" borderId="16" xfId="10" applyFont="1" applyFill="1" applyBorder="1" applyAlignment="1">
      <alignment vertical="center"/>
    </xf>
    <xf numFmtId="164" fontId="12" fillId="0" borderId="18" xfId="10" applyFont="1" applyFill="1" applyBorder="1" applyAlignment="1">
      <alignment vertical="center"/>
    </xf>
    <xf numFmtId="164" fontId="12" fillId="0" borderId="21" xfId="10" applyFont="1" applyFill="1" applyBorder="1" applyAlignment="1">
      <alignment vertical="center"/>
    </xf>
    <xf numFmtId="0" fontId="41" fillId="0" borderId="14" xfId="2" applyNumberFormat="1" applyFont="1" applyFill="1" applyBorder="1" applyAlignment="1">
      <alignment vertical="center"/>
    </xf>
    <xf numFmtId="0" fontId="41" fillId="0" borderId="17" xfId="2" applyNumberFormat="1" applyFont="1" applyFill="1" applyBorder="1" applyAlignment="1">
      <alignment vertical="center"/>
    </xf>
    <xf numFmtId="0" fontId="41" fillId="0" borderId="19" xfId="2" applyNumberFormat="1" applyFont="1" applyFill="1" applyBorder="1" applyAlignment="1">
      <alignment vertical="center"/>
    </xf>
    <xf numFmtId="0" fontId="26" fillId="10" borderId="17" xfId="0" applyFont="1" applyFill="1" applyBorder="1"/>
    <xf numFmtId="2" fontId="11" fillId="10" borderId="2" xfId="0" applyNumberFormat="1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0" borderId="22" xfId="0" applyFont="1" applyFill="1" applyBorder="1" applyAlignment="1">
      <alignment horizontal="center"/>
    </xf>
    <xf numFmtId="0" fontId="19" fillId="10" borderId="1" xfId="0" applyFont="1" applyFill="1" applyBorder="1" applyAlignment="1">
      <alignment horizontal="center"/>
    </xf>
    <xf numFmtId="0" fontId="19" fillId="10" borderId="22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textRotation="90"/>
    </xf>
    <xf numFmtId="166" fontId="3" fillId="0" borderId="0" xfId="0" applyNumberFormat="1" applyFont="1" applyFill="1" applyBorder="1" applyAlignment="1">
      <alignment horizontal="center" vertical="center"/>
    </xf>
    <xf numFmtId="0" fontId="27" fillId="9" borderId="14" xfId="0" applyFont="1" applyFill="1" applyBorder="1" applyAlignment="1">
      <alignment horizontal="center"/>
    </xf>
    <xf numFmtId="0" fontId="27" fillId="9" borderId="15" xfId="0" applyFont="1" applyFill="1" applyBorder="1" applyAlignment="1">
      <alignment horizontal="center"/>
    </xf>
    <xf numFmtId="0" fontId="27" fillId="9" borderId="16" xfId="0" applyFont="1" applyFill="1" applyBorder="1" applyAlignment="1">
      <alignment horizontal="center"/>
    </xf>
    <xf numFmtId="0" fontId="24" fillId="8" borderId="14" xfId="0" applyFont="1" applyFill="1" applyBorder="1" applyAlignment="1">
      <alignment horizontal="center" vertical="center"/>
    </xf>
    <xf numFmtId="0" fontId="24" fillId="8" borderId="16" xfId="0" applyFont="1" applyFill="1" applyBorder="1" applyAlignment="1">
      <alignment horizontal="center" vertical="center"/>
    </xf>
    <xf numFmtId="0" fontId="24" fillId="8" borderId="17" xfId="0" applyFont="1" applyFill="1" applyBorder="1" applyAlignment="1">
      <alignment horizontal="center" vertical="center"/>
    </xf>
    <xf numFmtId="0" fontId="24" fillId="8" borderId="18" xfId="0" applyFont="1" applyFill="1" applyBorder="1" applyAlignment="1">
      <alignment horizontal="center" vertical="center"/>
    </xf>
    <xf numFmtId="0" fontId="24" fillId="8" borderId="19" xfId="0" applyFont="1" applyFill="1" applyBorder="1" applyAlignment="1">
      <alignment horizontal="center" vertical="center"/>
    </xf>
    <xf numFmtId="0" fontId="24" fillId="8" borderId="21" xfId="0" applyFont="1" applyFill="1" applyBorder="1" applyAlignment="1">
      <alignment horizontal="center" vertical="center"/>
    </xf>
    <xf numFmtId="0" fontId="40" fillId="11" borderId="14" xfId="0" applyFont="1" applyFill="1" applyBorder="1" applyAlignment="1">
      <alignment horizontal="center" vertical="center"/>
    </xf>
    <xf numFmtId="0" fontId="40" fillId="11" borderId="15" xfId="0" applyFont="1" applyFill="1" applyBorder="1" applyAlignment="1">
      <alignment horizontal="center" vertical="center"/>
    </xf>
    <xf numFmtId="0" fontId="40" fillId="11" borderId="16" xfId="0" applyFont="1" applyFill="1" applyBorder="1" applyAlignment="1">
      <alignment horizontal="center" vertical="center"/>
    </xf>
    <xf numFmtId="0" fontId="40" fillId="11" borderId="17" xfId="0" applyFont="1" applyFill="1" applyBorder="1" applyAlignment="1">
      <alignment horizontal="center" vertical="center"/>
    </xf>
    <xf numFmtId="0" fontId="40" fillId="11" borderId="0" xfId="0" applyFont="1" applyFill="1" applyBorder="1" applyAlignment="1">
      <alignment horizontal="center" vertical="center"/>
    </xf>
    <xf numFmtId="0" fontId="40" fillId="11" borderId="18" xfId="0" applyFont="1" applyFill="1" applyBorder="1" applyAlignment="1">
      <alignment horizontal="center" vertical="center"/>
    </xf>
    <xf numFmtId="0" fontId="40" fillId="11" borderId="19" xfId="0" applyFont="1" applyFill="1" applyBorder="1" applyAlignment="1">
      <alignment horizontal="center" vertical="center"/>
    </xf>
    <xf numFmtId="0" fontId="40" fillId="11" borderId="20" xfId="0" applyFont="1" applyFill="1" applyBorder="1" applyAlignment="1">
      <alignment horizontal="center" vertical="center"/>
    </xf>
    <xf numFmtId="0" fontId="40" fillId="11" borderId="21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left"/>
    </xf>
    <xf numFmtId="0" fontId="3" fillId="10" borderId="25" xfId="0" applyFont="1" applyFill="1" applyBorder="1" applyAlignment="1">
      <alignment horizontal="center"/>
    </xf>
    <xf numFmtId="0" fontId="3" fillId="10" borderId="26" xfId="0" applyFont="1" applyFill="1" applyBorder="1" applyAlignment="1">
      <alignment horizontal="center"/>
    </xf>
    <xf numFmtId="0" fontId="45" fillId="7" borderId="14" xfId="0" applyFont="1" applyFill="1" applyBorder="1" applyAlignment="1">
      <alignment horizontal="center" vertical="center"/>
    </xf>
    <xf numFmtId="0" fontId="45" fillId="7" borderId="15" xfId="0" applyFont="1" applyFill="1" applyBorder="1" applyAlignment="1">
      <alignment horizontal="center" vertical="center"/>
    </xf>
    <xf numFmtId="0" fontId="45" fillId="7" borderId="16" xfId="0" applyFont="1" applyFill="1" applyBorder="1" applyAlignment="1">
      <alignment horizontal="center" vertical="center"/>
    </xf>
    <xf numFmtId="164" fontId="12" fillId="0" borderId="17" xfId="10" applyFont="1" applyFill="1" applyBorder="1" applyAlignment="1">
      <alignment horizontal="center" vertical="center"/>
    </xf>
    <xf numFmtId="164" fontId="12" fillId="0" borderId="0" xfId="10" applyFont="1" applyFill="1" applyBorder="1" applyAlignment="1">
      <alignment horizontal="center" vertical="center"/>
    </xf>
    <xf numFmtId="164" fontId="12" fillId="0" borderId="18" xfId="10" applyFont="1" applyFill="1" applyBorder="1" applyAlignment="1">
      <alignment horizontal="center" vertical="center"/>
    </xf>
    <xf numFmtId="164" fontId="12" fillId="0" borderId="19" xfId="10" applyFont="1" applyFill="1" applyBorder="1" applyAlignment="1">
      <alignment horizontal="center" vertical="center"/>
    </xf>
    <xf numFmtId="164" fontId="12" fillId="0" borderId="20" xfId="10" applyFont="1" applyFill="1" applyBorder="1" applyAlignment="1">
      <alignment horizontal="center" vertical="center"/>
    </xf>
    <xf numFmtId="164" fontId="12" fillId="0" borderId="21" xfId="10" applyFont="1" applyFill="1" applyBorder="1" applyAlignment="1">
      <alignment horizontal="center" vertical="center"/>
    </xf>
    <xf numFmtId="164" fontId="29" fillId="7" borderId="29" xfId="10" applyFont="1" applyFill="1" applyBorder="1" applyAlignment="1">
      <alignment horizontal="center" vertical="center"/>
    </xf>
    <xf numFmtId="0" fontId="15" fillId="0" borderId="0" xfId="2" applyNumberFormat="1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28" fillId="9" borderId="29" xfId="0" applyFont="1" applyFill="1" applyBorder="1" applyAlignment="1">
      <alignment horizontal="center"/>
    </xf>
    <xf numFmtId="0" fontId="29" fillId="7" borderId="31" xfId="0" applyNumberFormat="1" applyFont="1" applyFill="1" applyBorder="1" applyAlignment="1">
      <alignment horizontal="center" vertical="center"/>
    </xf>
    <xf numFmtId="0" fontId="29" fillId="7" borderId="32" xfId="0" applyNumberFormat="1" applyFont="1" applyFill="1" applyBorder="1" applyAlignment="1">
      <alignment horizontal="center" vertical="center"/>
    </xf>
    <xf numFmtId="164" fontId="29" fillId="7" borderId="29" xfId="10" applyFont="1" applyFill="1" applyBorder="1" applyAlignment="1">
      <alignment horizontal="center" vertical="center" wrapText="1"/>
    </xf>
    <xf numFmtId="0" fontId="41" fillId="11" borderId="14" xfId="2" applyNumberFormat="1" applyFont="1" applyFill="1" applyBorder="1" applyAlignment="1">
      <alignment horizontal="center" vertical="center"/>
    </xf>
    <xf numFmtId="0" fontId="41" fillId="11" borderId="15" xfId="2" applyNumberFormat="1" applyFont="1" applyFill="1" applyBorder="1" applyAlignment="1">
      <alignment horizontal="center" vertical="center"/>
    </xf>
    <xf numFmtId="0" fontId="41" fillId="11" borderId="17" xfId="2" applyNumberFormat="1" applyFont="1" applyFill="1" applyBorder="1" applyAlignment="1">
      <alignment horizontal="center" vertical="center"/>
    </xf>
    <xf numFmtId="0" fontId="41" fillId="11" borderId="0" xfId="2" applyNumberFormat="1" applyFont="1" applyFill="1" applyBorder="1" applyAlignment="1">
      <alignment horizontal="center" vertical="center"/>
    </xf>
    <xf numFmtId="0" fontId="41" fillId="11" borderId="19" xfId="2" applyNumberFormat="1" applyFont="1" applyFill="1" applyBorder="1" applyAlignment="1">
      <alignment horizontal="center" vertical="center"/>
    </xf>
    <xf numFmtId="0" fontId="41" fillId="11" borderId="20" xfId="2" applyNumberFormat="1" applyFont="1" applyFill="1" applyBorder="1" applyAlignment="1">
      <alignment horizontal="center" vertical="center"/>
    </xf>
    <xf numFmtId="0" fontId="32" fillId="0" borderId="0" xfId="2" applyNumberFormat="1" applyFont="1" applyFill="1" applyBorder="1" applyAlignment="1">
      <alignment horizontal="center" vertical="center"/>
    </xf>
    <xf numFmtId="0" fontId="32" fillId="9" borderId="6" xfId="0" applyFont="1" applyFill="1" applyBorder="1" applyAlignment="1">
      <alignment horizontal="center" vertical="center"/>
    </xf>
    <xf numFmtId="0" fontId="32" fillId="9" borderId="12" xfId="0" applyFont="1" applyFill="1" applyBorder="1" applyAlignment="1">
      <alignment horizontal="center" vertical="center"/>
    </xf>
    <xf numFmtId="2" fontId="10" fillId="5" borderId="7" xfId="10" applyNumberFormat="1" applyFont="1" applyFill="1" applyBorder="1" applyAlignment="1">
      <alignment horizontal="right" vertical="center"/>
    </xf>
    <xf numFmtId="2" fontId="10" fillId="5" borderId="13" xfId="10" applyNumberFormat="1" applyFont="1" applyFill="1" applyBorder="1" applyAlignment="1">
      <alignment horizontal="right" vertical="center"/>
    </xf>
    <xf numFmtId="2" fontId="10" fillId="5" borderId="2" xfId="10" applyNumberFormat="1" applyFont="1" applyFill="1" applyBorder="1" applyAlignment="1">
      <alignment horizontal="right" vertical="center"/>
    </xf>
    <xf numFmtId="2" fontId="10" fillId="4" borderId="7" xfId="10" applyNumberFormat="1" applyFont="1" applyFill="1" applyBorder="1" applyAlignment="1">
      <alignment horizontal="right" vertical="center"/>
    </xf>
    <xf numFmtId="2" fontId="10" fillId="4" borderId="13" xfId="10" applyNumberFormat="1" applyFont="1" applyFill="1" applyBorder="1" applyAlignment="1">
      <alignment horizontal="right" vertical="center"/>
    </xf>
    <xf numFmtId="2" fontId="10" fillId="4" borderId="2" xfId="10" applyNumberFormat="1" applyFont="1" applyFill="1" applyBorder="1" applyAlignment="1">
      <alignment horizontal="right" vertical="center"/>
    </xf>
    <xf numFmtId="2" fontId="10" fillId="5" borderId="7" xfId="10" applyNumberFormat="1" applyFont="1" applyFill="1" applyBorder="1" applyAlignment="1">
      <alignment horizontal="center" vertical="center"/>
    </xf>
    <xf numFmtId="2" fontId="10" fillId="5" borderId="13" xfId="10" applyNumberFormat="1" applyFont="1" applyFill="1" applyBorder="1" applyAlignment="1">
      <alignment horizontal="center" vertical="center"/>
    </xf>
    <xf numFmtId="2" fontId="10" fillId="5" borderId="2" xfId="10" applyNumberFormat="1" applyFont="1" applyFill="1" applyBorder="1" applyAlignment="1">
      <alignment horizontal="center" vertical="center"/>
    </xf>
    <xf numFmtId="2" fontId="10" fillId="4" borderId="7" xfId="10" applyNumberFormat="1" applyFont="1" applyFill="1" applyBorder="1" applyAlignment="1">
      <alignment horizontal="center" vertical="center"/>
    </xf>
    <xf numFmtId="2" fontId="10" fillId="4" borderId="13" xfId="10" applyNumberFormat="1" applyFont="1" applyFill="1" applyBorder="1" applyAlignment="1">
      <alignment horizontal="center" vertical="center"/>
    </xf>
    <xf numFmtId="2" fontId="10" fillId="4" borderId="2" xfId="10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Fill="1" applyBorder="1" applyAlignment="1">
      <alignment horizontal="left" vertical="center" wrapText="1"/>
    </xf>
    <xf numFmtId="2" fontId="10" fillId="0" borderId="5" xfId="10" applyNumberFormat="1" applyFont="1" applyFill="1" applyBorder="1" applyAlignment="1">
      <alignment vertical="center"/>
    </xf>
    <xf numFmtId="2" fontId="10" fillId="0" borderId="8" xfId="10" applyNumberFormat="1" applyFont="1" applyFill="1" applyBorder="1" applyAlignment="1">
      <alignment vertic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</cellXfs>
  <cellStyles count="17">
    <cellStyle name="Hyperlink 2" xfId="16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3" xr:uid="{00000000-0005-0000-0000-000004000000}"/>
    <cellStyle name="Normal 2_F150-PLQ-RO-Demolições e Retiradas" xfId="4" xr:uid="{00000000-0005-0000-0000-000005000000}"/>
    <cellStyle name="Normal 3" xfId="5" xr:uid="{00000000-0005-0000-0000-000006000000}"/>
    <cellStyle name="Normal 3 2" xfId="6" xr:uid="{00000000-0005-0000-0000-000007000000}"/>
    <cellStyle name="Normal 3 3" xfId="7" xr:uid="{00000000-0005-0000-0000-000008000000}"/>
    <cellStyle name="Normal 4" xfId="8" xr:uid="{00000000-0005-0000-0000-000009000000}"/>
    <cellStyle name="Porcentagem 2" xfId="9" xr:uid="{00000000-0005-0000-0000-00000A000000}"/>
    <cellStyle name="Separador de milhares 2" xfId="11" xr:uid="{00000000-0005-0000-0000-00000B000000}"/>
    <cellStyle name="Separador de milhares 2 2" xfId="12" xr:uid="{00000000-0005-0000-0000-00000C000000}"/>
    <cellStyle name="Separador de milhares 3" xfId="13" xr:uid="{00000000-0005-0000-0000-00000D000000}"/>
    <cellStyle name="Separador de milhares 4" xfId="14" xr:uid="{00000000-0005-0000-0000-00000E000000}"/>
    <cellStyle name="Vírgula" xfId="10" builtinId="3"/>
    <cellStyle name="Vírgula 2" xfId="15" xr:uid="{00000000-0005-0000-0000-000010000000}"/>
  </cellStyles>
  <dxfs count="4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457200</xdr:colOff>
      <xdr:row>0</xdr:row>
      <xdr:rowOff>57150</xdr:rowOff>
    </xdr:from>
    <xdr:to>
      <xdr:col>10</xdr:col>
      <xdr:colOff>138761</xdr:colOff>
      <xdr:row>4</xdr:row>
      <xdr:rowOff>140835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A6AF2AF-FA2F-4FDC-9D77-3BC2E342B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19950" y="57150"/>
          <a:ext cx="548336" cy="636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462144</xdr:colOff>
      <xdr:row>1</xdr:row>
      <xdr:rowOff>16565</xdr:rowOff>
    </xdr:from>
    <xdr:to>
      <xdr:col>6</xdr:col>
      <xdr:colOff>265046</xdr:colOff>
      <xdr:row>3</xdr:row>
      <xdr:rowOff>250662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532B723-A61C-4385-ADF1-4D9A0431A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8769" y="73715"/>
          <a:ext cx="545851" cy="639862"/>
        </a:xfrm>
        <a:prstGeom prst="rect">
          <a:avLst/>
        </a:prstGeom>
      </xdr:spPr>
    </xdr:pic>
    <xdr:clientData/>
  </xdr:twoCellAnchor>
  <xdr:twoCellAnchor>
    <xdr:from>
      <xdr:col>1</xdr:col>
      <xdr:colOff>115957</xdr:colOff>
      <xdr:row>155</xdr:row>
      <xdr:rowOff>99392</xdr:rowOff>
    </xdr:from>
    <xdr:to>
      <xdr:col>6</xdr:col>
      <xdr:colOff>604631</xdr:colOff>
      <xdr:row>159</xdr:row>
      <xdr:rowOff>16566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ADDFCB8-1CC5-4419-8268-3C43F59B4E9F}"/>
            </a:ext>
          </a:extLst>
        </xdr:cNvPr>
        <xdr:cNvSpPr txBox="1"/>
      </xdr:nvSpPr>
      <xdr:spPr>
        <a:xfrm>
          <a:off x="198783" y="42241305"/>
          <a:ext cx="8481391" cy="679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/>
            <a:t>1 - O</a:t>
          </a:r>
          <a:r>
            <a:rPr lang="pt-BR" sz="800" baseline="0"/>
            <a:t> QUANTITATIVO DAS LUVAS FORAM CONSIDERADOS 1 LUVA PARA CADA 3 METROS DE TUBULAÇÃO.</a:t>
          </a:r>
        </a:p>
        <a:p>
          <a:r>
            <a:rPr lang="pt-BR" sz="800" baseline="0"/>
            <a:t>2 - OS ITENS RASGOS EM PAREDE E CHUBAMENTO EM PAREDES, FOI CONSIERADOS A PARTIR DAS QUANTIDADES DE TUBULAÇÕES EMBUTIDAS.</a:t>
          </a:r>
        </a:p>
        <a:p>
          <a:r>
            <a:rPr lang="pt-BR" sz="800" baseline="0"/>
            <a:t>3 - O  ITEM FIXAÇÃO DE TUBULAÇÃO, FOI CONIDERADO A PARTIR DAS TUBULAÇÕES FIXADAS NO FORRO. </a:t>
          </a:r>
        </a:p>
        <a:p>
          <a:r>
            <a:rPr lang="pt-BR" sz="800" baseline="0"/>
            <a:t>4 - </a:t>
          </a: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DEMAIS ITENS SÃO REFERENTES AOS QUANTITATIVOS UNITÁRIOS DE ACORDO COM O PROJETO ELABORADO.</a:t>
          </a:r>
          <a:endParaRPr lang="pt-BR" sz="8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462144</xdr:colOff>
      <xdr:row>1</xdr:row>
      <xdr:rowOff>16565</xdr:rowOff>
    </xdr:from>
    <xdr:to>
      <xdr:col>6</xdr:col>
      <xdr:colOff>265046</xdr:colOff>
      <xdr:row>3</xdr:row>
      <xdr:rowOff>250662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44EF187-8255-4208-8184-C04C17BFD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8769" y="73715"/>
          <a:ext cx="545851" cy="639862"/>
        </a:xfrm>
        <a:prstGeom prst="rect">
          <a:avLst/>
        </a:prstGeom>
      </xdr:spPr>
    </xdr:pic>
    <xdr:clientData/>
  </xdr:twoCellAnchor>
  <xdr:twoCellAnchor>
    <xdr:from>
      <xdr:col>1</xdr:col>
      <xdr:colOff>115957</xdr:colOff>
      <xdr:row>102</xdr:row>
      <xdr:rowOff>99392</xdr:rowOff>
    </xdr:from>
    <xdr:to>
      <xdr:col>6</xdr:col>
      <xdr:colOff>604631</xdr:colOff>
      <xdr:row>107</xdr:row>
      <xdr:rowOff>155864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1DB2D9D-2AC3-478D-BC1B-C03A167C0151}"/>
            </a:ext>
          </a:extLst>
        </xdr:cNvPr>
        <xdr:cNvSpPr txBox="1"/>
      </xdr:nvSpPr>
      <xdr:spPr>
        <a:xfrm>
          <a:off x="228525" y="28986119"/>
          <a:ext cx="8506992" cy="10089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/>
            <a:t>1 - O</a:t>
          </a:r>
          <a:r>
            <a:rPr lang="pt-BR" sz="800" baseline="0"/>
            <a:t> QUANTITATIVO DAS LUVAS FORAM CONSIDERADOS 1 LUVA PARA CADA 3 METROS DE TUBULAÇÃO.</a:t>
          </a:r>
        </a:p>
        <a:p>
          <a:r>
            <a:rPr lang="pt-BR" sz="800" baseline="0"/>
            <a:t>2 - O ITEM PASSANTE, SÃO TUBOS DEIXADOS DURANTE A CONCRETAGEM DE VIGAS E LAJES, PARA PASSAGENS DAS TUBULAÇÕES.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800" baseline="0"/>
            <a:t>3 - </a:t>
          </a: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 ITEM FIXAÇÃO DE TUBULAÇÃO, FOI CONIDERADO A PARTIR DAS TUBULAÇÕES FIXADAS NO FORRO.</a:t>
          </a:r>
          <a:endParaRPr lang="pt-BR" sz="800" baseline="0"/>
        </a:p>
        <a:p>
          <a:r>
            <a:rPr lang="pt-BR" sz="800" baseline="0"/>
            <a:t>4 - O  ITEM ESCAVAÇÃO É REFERENTE AO SOMATÓRIA DAS TUBULAÇÕES ENTERRADAS X 0,55m DE LARGURA E ALTURA MEDIA DE 0,78m.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5 - O  ITEM LASTRO DE VALA É REFERENTE AO SOMATÓRIA DAS TUBULAÇÕES ENTERRADAS X 0,55m DE LARGURA E ALTURA  DE 0,10m. </a:t>
          </a:r>
          <a:endParaRPr lang="pt-BR" sz="8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6 - O  ITEM REATERRO FOI CONSIDERO A DIFERENÇA ENTRE A ESCAVAÇÃO E O LASTRO DE VALA. </a:t>
          </a:r>
        </a:p>
        <a:p>
          <a:r>
            <a:rPr lang="pt-BR" sz="800" baseline="0"/>
            <a:t>7 - </a:t>
          </a: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DEMAIS ITENS SÃO REFERENTES AOS QUANTITATIVOS UNITÁRIOS DE ACORDO COM O PROJETO ELABORADO</a:t>
          </a:r>
          <a:endParaRPr lang="pt-BR" sz="8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462144</xdr:colOff>
      <xdr:row>1</xdr:row>
      <xdr:rowOff>16565</xdr:rowOff>
    </xdr:from>
    <xdr:to>
      <xdr:col>6</xdr:col>
      <xdr:colOff>265045</xdr:colOff>
      <xdr:row>3</xdr:row>
      <xdr:rowOff>250662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0B4AE13-AD23-4CC3-9A24-A570F1AEB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8769" y="73715"/>
          <a:ext cx="545851" cy="639862"/>
        </a:xfrm>
        <a:prstGeom prst="rect">
          <a:avLst/>
        </a:prstGeom>
      </xdr:spPr>
    </xdr:pic>
    <xdr:clientData/>
  </xdr:twoCellAnchor>
  <xdr:twoCellAnchor>
    <xdr:from>
      <xdr:col>1</xdr:col>
      <xdr:colOff>115957</xdr:colOff>
      <xdr:row>40</xdr:row>
      <xdr:rowOff>99392</xdr:rowOff>
    </xdr:from>
    <xdr:to>
      <xdr:col>6</xdr:col>
      <xdr:colOff>604631</xdr:colOff>
      <xdr:row>45</xdr:row>
      <xdr:rowOff>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262E7316-E6AD-4E90-A835-08EAE41CA331}"/>
            </a:ext>
          </a:extLst>
        </xdr:cNvPr>
        <xdr:cNvSpPr txBox="1"/>
      </xdr:nvSpPr>
      <xdr:spPr>
        <a:xfrm>
          <a:off x="230257" y="28826792"/>
          <a:ext cx="8499199" cy="8531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/>
            <a:t>1 - O</a:t>
          </a:r>
          <a:r>
            <a:rPr lang="pt-BR" sz="800" baseline="0"/>
            <a:t> QUANTITATIVO DAS LUVAS FORAM CONSIDERADOS 1 LUVA PARA CADA 3 METROS DE TUBULAÇÃO.</a:t>
          </a:r>
        </a:p>
        <a:p>
          <a:r>
            <a:rPr lang="pt-BR" sz="800" baseline="0"/>
            <a:t>2 - </a:t>
          </a: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 ITEM FIXAÇÃO DE TUBULAÇÃO, FOI CONIDERADO A PARTIR DAS TUBULAÇÕES FIXADAS NO FORRO.</a:t>
          </a:r>
        </a:p>
        <a:p>
          <a:r>
            <a:rPr lang="pt-BR" sz="800" baseline="0"/>
            <a:t>3 - O  ITEM ESCAVAÇÃO É REFERENTE AO SOMATÓRIA DAS TUBULAÇÕES ENTERRADAS X 0,40m DE LARGURA E ALTURA MEDIA DE 0,8m.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4 - O  ITEM LASTRO DE VALA É REFERENTE AO SOMATÓRIA DAS TUBULAÇÕES ENTERRADAS X 0,40m DE LARGURA E ALTURA  DE 0,10m. </a:t>
          </a:r>
          <a:endParaRPr lang="pt-BR" sz="8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5 - O  ITEM REATERRO FOI CONSIDERO A DIFERENÇA ENTRE A ESCAVAÇÃO E O LASTRO DE VALA. </a:t>
          </a:r>
        </a:p>
        <a:p>
          <a:r>
            <a:rPr lang="pt-BR" sz="800" baseline="0"/>
            <a:t>6 - </a:t>
          </a:r>
          <a:r>
            <a:rPr lang="pt-B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DEMAIS ITENS SÃO REFERENTES AOS QUANTITATIVOS UNITÁRIOS DE ACORDO COM O PROJETO ELABORADO</a:t>
          </a:r>
          <a:endParaRPr lang="pt-BR" sz="8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462144</xdr:colOff>
      <xdr:row>1</xdr:row>
      <xdr:rowOff>16565</xdr:rowOff>
    </xdr:from>
    <xdr:to>
      <xdr:col>6</xdr:col>
      <xdr:colOff>265045</xdr:colOff>
      <xdr:row>3</xdr:row>
      <xdr:rowOff>250662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BA704A6-FBA5-402A-BE69-02DA7D739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47557" y="74543"/>
          <a:ext cx="548335" cy="636135"/>
        </a:xfrm>
        <a:prstGeom prst="rect">
          <a:avLst/>
        </a:prstGeom>
      </xdr:spPr>
    </xdr:pic>
    <xdr:clientData/>
  </xdr:twoCellAnchor>
  <xdr:twoCellAnchor>
    <xdr:from>
      <xdr:col>1</xdr:col>
      <xdr:colOff>115957</xdr:colOff>
      <xdr:row>32</xdr:row>
      <xdr:rowOff>99392</xdr:rowOff>
    </xdr:from>
    <xdr:to>
      <xdr:col>6</xdr:col>
      <xdr:colOff>604631</xdr:colOff>
      <xdr:row>33</xdr:row>
      <xdr:rowOff>115956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DBC70175-956F-4071-B800-2D72D6541F50}"/>
            </a:ext>
          </a:extLst>
        </xdr:cNvPr>
        <xdr:cNvSpPr txBox="1"/>
      </xdr:nvSpPr>
      <xdr:spPr>
        <a:xfrm>
          <a:off x="231914" y="7280414"/>
          <a:ext cx="8406847" cy="2070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baseline="0"/>
            <a:t>1 - OS ITENS SÃO REFERENTES AOS QUANTITATIVOS UNITÁRIOS DE ACORDO COM O PROJETO ELABORADO.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333375</xdr:colOff>
      <xdr:row>0</xdr:row>
      <xdr:rowOff>95250</xdr:rowOff>
    </xdr:from>
    <xdr:to>
      <xdr:col>19</xdr:col>
      <xdr:colOff>85725</xdr:colOff>
      <xdr:row>3</xdr:row>
      <xdr:rowOff>133350</xdr:rowOff>
    </xdr:to>
    <xdr:pic>
      <xdr:nvPicPr>
        <xdr:cNvPr id="28836" name="Imagem 4" descr="JCA - Sem arejamento.jpg">
          <a:extLst>
            <a:ext uri="{FF2B5EF4-FFF2-40B4-BE49-F238E27FC236}">
              <a16:creationId xmlns:a16="http://schemas.microsoft.com/office/drawing/2014/main" id="{00000000-0008-0000-0700-0000A4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8275" y="95250"/>
          <a:ext cx="31813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0"/>
  <sheetViews>
    <sheetView tabSelected="1" zoomScaleNormal="100" zoomScaleSheetLayoutView="100" workbookViewId="0">
      <selection activeCell="M11" sqref="M11"/>
    </sheetView>
  </sheetViews>
  <sheetFormatPr defaultRowHeight="13.2"/>
  <cols>
    <col min="1" max="1" width="1" customWidth="1"/>
    <col min="2" max="2" width="17.5546875" customWidth="1"/>
    <col min="3" max="3" width="16.33203125" customWidth="1"/>
    <col min="5" max="5" width="10.6640625" customWidth="1"/>
    <col min="6" max="6" width="11.109375" customWidth="1"/>
    <col min="7" max="7" width="13" customWidth="1"/>
    <col min="8" max="8" width="10.6640625" customWidth="1"/>
    <col min="9" max="9" width="11.88671875" customWidth="1"/>
    <col min="10" max="10" width="13" customWidth="1"/>
  </cols>
  <sheetData>
    <row r="1" spans="1:58" ht="12.75" customHeight="1">
      <c r="A1" s="91"/>
      <c r="B1" s="185" t="s">
        <v>62</v>
      </c>
      <c r="C1" s="186"/>
      <c r="D1" s="186"/>
      <c r="E1" s="186"/>
      <c r="F1" s="186"/>
      <c r="G1" s="186"/>
      <c r="H1" s="186"/>
      <c r="I1" s="187"/>
      <c r="J1" s="179"/>
      <c r="K1" s="180"/>
      <c r="L1" s="91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78"/>
      <c r="AB1" s="88"/>
      <c r="AC1" s="78"/>
      <c r="AD1" s="78"/>
      <c r="AE1" s="78"/>
      <c r="AF1" s="78"/>
      <c r="AG1" s="89"/>
      <c r="AH1" s="78"/>
      <c r="AI1" s="78"/>
      <c r="AJ1" s="78"/>
      <c r="AK1" s="78"/>
      <c r="AL1" s="174"/>
      <c r="AM1" s="78"/>
      <c r="AN1" s="78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79"/>
    </row>
    <row r="2" spans="1:58" ht="12.75" customHeight="1">
      <c r="A2" s="91"/>
      <c r="B2" s="188"/>
      <c r="C2" s="189"/>
      <c r="D2" s="189"/>
      <c r="E2" s="189"/>
      <c r="F2" s="189"/>
      <c r="G2" s="189"/>
      <c r="H2" s="189"/>
      <c r="I2" s="190"/>
      <c r="J2" s="181"/>
      <c r="K2" s="182"/>
      <c r="L2" s="91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78"/>
      <c r="AB2" s="88"/>
      <c r="AC2" s="78"/>
      <c r="AD2" s="78"/>
      <c r="AE2" s="78"/>
      <c r="AF2" s="78"/>
      <c r="AG2" s="89"/>
      <c r="AH2" s="78"/>
      <c r="AI2" s="78"/>
      <c r="AJ2" s="78"/>
      <c r="AK2" s="78"/>
      <c r="AL2" s="174"/>
      <c r="AM2" s="78"/>
      <c r="AN2" s="78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79"/>
    </row>
    <row r="3" spans="1:58" ht="5.25" customHeight="1">
      <c r="A3" s="91"/>
      <c r="B3" s="188"/>
      <c r="C3" s="189"/>
      <c r="D3" s="189"/>
      <c r="E3" s="189"/>
      <c r="F3" s="189"/>
      <c r="G3" s="189"/>
      <c r="H3" s="189"/>
      <c r="I3" s="190"/>
      <c r="J3" s="181"/>
      <c r="K3" s="182"/>
      <c r="L3" s="91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78"/>
      <c r="AB3" s="88"/>
      <c r="AC3" s="78"/>
      <c r="AD3" s="78"/>
      <c r="AE3" s="78"/>
      <c r="AF3" s="78"/>
      <c r="AG3" s="89"/>
      <c r="AH3" s="78"/>
      <c r="AI3" s="78"/>
      <c r="AJ3" s="78"/>
      <c r="AK3" s="78"/>
      <c r="AL3" s="174"/>
      <c r="AM3" s="78"/>
      <c r="AN3" s="78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79"/>
    </row>
    <row r="4" spans="1:58" ht="12.75" customHeight="1">
      <c r="A4" s="91"/>
      <c r="B4" s="188" t="s">
        <v>69</v>
      </c>
      <c r="C4" s="189"/>
      <c r="D4" s="189"/>
      <c r="E4" s="189"/>
      <c r="F4" s="189"/>
      <c r="G4" s="189"/>
      <c r="H4" s="189"/>
      <c r="I4" s="190"/>
      <c r="J4" s="181"/>
      <c r="K4" s="182"/>
      <c r="L4" s="91"/>
      <c r="M4" s="87"/>
      <c r="N4" s="87"/>
      <c r="O4" s="87"/>
      <c r="P4" s="87"/>
      <c r="Q4" s="87"/>
      <c r="R4" s="87"/>
      <c r="S4" s="80"/>
      <c r="T4" s="175"/>
      <c r="U4" s="175"/>
      <c r="V4" s="175"/>
      <c r="W4" s="87"/>
      <c r="X4" s="87"/>
      <c r="Y4" s="87"/>
      <c r="Z4" s="87"/>
      <c r="AA4" s="87"/>
      <c r="AB4" s="80"/>
      <c r="AC4" s="92"/>
      <c r="AD4" s="81"/>
      <c r="AE4" s="93"/>
      <c r="AF4" s="82"/>
      <c r="AG4" s="83"/>
      <c r="AH4" s="84"/>
      <c r="AI4" s="94"/>
      <c r="AJ4" s="94"/>
      <c r="AK4" s="94"/>
      <c r="AL4" s="174"/>
      <c r="AM4" s="84"/>
      <c r="AN4" s="87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79"/>
    </row>
    <row r="5" spans="1:58" ht="13.5" customHeight="1" thickBot="1">
      <c r="A5" s="91"/>
      <c r="B5" s="191"/>
      <c r="C5" s="192"/>
      <c r="D5" s="192"/>
      <c r="E5" s="192"/>
      <c r="F5" s="192"/>
      <c r="G5" s="192"/>
      <c r="H5" s="192"/>
      <c r="I5" s="193"/>
      <c r="J5" s="183"/>
      <c r="K5" s="184"/>
      <c r="L5" s="91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0"/>
      <c r="AC5" s="92"/>
      <c r="AD5" s="81"/>
      <c r="AE5" s="93"/>
      <c r="AF5" s="85"/>
      <c r="AG5" s="86"/>
      <c r="AH5" s="95"/>
      <c r="AI5" s="96"/>
      <c r="AJ5" s="96"/>
      <c r="AK5" s="96"/>
      <c r="AL5" s="174"/>
      <c r="AM5" s="95"/>
      <c r="AN5" s="87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79"/>
    </row>
    <row r="6" spans="1:58" ht="13.8" thickBo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58" ht="15.6">
      <c r="A7" s="77"/>
      <c r="B7" s="176" t="s">
        <v>55</v>
      </c>
      <c r="C7" s="177"/>
      <c r="D7" s="177"/>
      <c r="E7" s="177"/>
      <c r="F7" s="177"/>
      <c r="G7" s="177"/>
      <c r="H7" s="177"/>
      <c r="I7" s="177"/>
      <c r="J7" s="177"/>
      <c r="K7" s="178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</row>
    <row r="8" spans="1:58" ht="3" customHeight="1">
      <c r="A8" s="100"/>
      <c r="B8" s="101"/>
      <c r="C8" s="102"/>
      <c r="D8" s="102"/>
      <c r="E8" s="102"/>
      <c r="F8" s="102"/>
      <c r="G8" s="102"/>
      <c r="H8" s="102"/>
      <c r="I8" s="102"/>
      <c r="J8" s="102"/>
      <c r="K8" s="103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</row>
    <row r="9" spans="1:58">
      <c r="A9" s="77"/>
      <c r="B9" s="121" t="s">
        <v>353</v>
      </c>
      <c r="C9" s="122"/>
      <c r="D9" s="123"/>
      <c r="E9" s="123"/>
      <c r="F9" s="123"/>
      <c r="G9" s="123"/>
      <c r="H9" s="123"/>
      <c r="I9" s="123"/>
      <c r="J9" s="123"/>
      <c r="K9" s="124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</row>
    <row r="10" spans="1:58">
      <c r="A10" s="77"/>
      <c r="B10" s="121" t="s">
        <v>355</v>
      </c>
      <c r="C10" s="123"/>
      <c r="D10" s="123"/>
      <c r="E10" s="123"/>
      <c r="F10" s="123"/>
      <c r="G10" s="123"/>
      <c r="H10" s="123"/>
      <c r="I10" s="123"/>
      <c r="J10" s="123"/>
      <c r="K10" s="124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</row>
    <row r="11" spans="1:58">
      <c r="A11" s="77"/>
      <c r="B11" s="121" t="s">
        <v>356</v>
      </c>
      <c r="C11" s="122"/>
      <c r="D11" s="123"/>
      <c r="E11" s="123"/>
      <c r="F11" s="123"/>
      <c r="G11" s="123"/>
      <c r="H11" s="123"/>
      <c r="I11" s="123"/>
      <c r="J11" s="123"/>
      <c r="K11" s="124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</row>
    <row r="12" spans="1:58" ht="4.5" customHeight="1">
      <c r="A12" s="100"/>
      <c r="B12" s="125"/>
      <c r="C12" s="126"/>
      <c r="D12" s="126"/>
      <c r="E12" s="126"/>
      <c r="F12" s="126"/>
      <c r="G12" s="126"/>
      <c r="H12" s="126"/>
      <c r="I12" s="126"/>
      <c r="J12" s="126"/>
      <c r="K12" s="127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</row>
    <row r="13" spans="1:58">
      <c r="A13" s="77"/>
      <c r="B13" s="165" t="s">
        <v>352</v>
      </c>
      <c r="C13" s="128"/>
      <c r="D13" s="126"/>
      <c r="E13" s="126"/>
      <c r="F13" s="126"/>
      <c r="G13" s="126"/>
      <c r="H13" s="126"/>
      <c r="I13" s="126"/>
      <c r="J13" s="126"/>
      <c r="K13" s="12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</row>
    <row r="14" spans="1:58" ht="13.8" thickBot="1">
      <c r="A14" s="77"/>
      <c r="B14" s="129" t="s">
        <v>354</v>
      </c>
      <c r="C14" s="130"/>
      <c r="D14" s="131"/>
      <c r="E14" s="131"/>
      <c r="F14" s="131"/>
      <c r="G14" s="131"/>
      <c r="H14" s="131"/>
      <c r="I14" s="131"/>
      <c r="J14" s="131"/>
      <c r="K14" s="132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</row>
    <row r="15" spans="1:58" ht="13.8" thickBot="1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</row>
    <row r="16" spans="1:58" ht="15.6">
      <c r="B16" s="176" t="s">
        <v>56</v>
      </c>
      <c r="C16" s="177"/>
      <c r="D16" s="177"/>
      <c r="E16" s="177"/>
      <c r="F16" s="177"/>
      <c r="G16" s="177"/>
      <c r="H16" s="177"/>
      <c r="I16" s="177"/>
      <c r="J16" s="177"/>
      <c r="K16" s="178"/>
    </row>
    <row r="17" spans="1:12" ht="3" customHeight="1">
      <c r="B17" s="97"/>
      <c r="C17" s="98"/>
      <c r="D17" s="98"/>
      <c r="E17" s="98"/>
      <c r="F17" s="98"/>
      <c r="G17" s="98"/>
      <c r="H17" s="98"/>
      <c r="I17" s="98"/>
      <c r="J17" s="98"/>
      <c r="K17" s="99"/>
    </row>
    <row r="18" spans="1:12">
      <c r="B18" s="133" t="s">
        <v>57</v>
      </c>
      <c r="C18" s="170" t="s">
        <v>58</v>
      </c>
      <c r="D18" s="170"/>
      <c r="E18" s="170"/>
      <c r="F18" s="170"/>
      <c r="G18" s="170"/>
      <c r="H18" s="170"/>
      <c r="I18" s="170" t="s">
        <v>59</v>
      </c>
      <c r="J18" s="170"/>
      <c r="K18" s="171"/>
    </row>
    <row r="19" spans="1:12">
      <c r="B19" s="121"/>
      <c r="C19" s="123"/>
      <c r="D19" s="123"/>
      <c r="E19" s="123"/>
      <c r="F19" s="123"/>
      <c r="G19" s="123"/>
      <c r="H19" s="123"/>
      <c r="I19" s="123"/>
      <c r="J19" s="123"/>
      <c r="K19" s="124"/>
    </row>
    <row r="20" spans="1:12" s="77" customFormat="1">
      <c r="B20" s="133" t="s">
        <v>60</v>
      </c>
      <c r="C20" s="172" t="s">
        <v>70</v>
      </c>
      <c r="D20" s="173"/>
      <c r="E20" s="173"/>
      <c r="F20" s="173"/>
      <c r="G20" s="173"/>
      <c r="H20" s="173"/>
      <c r="I20" s="167" t="s">
        <v>71</v>
      </c>
      <c r="J20" s="168"/>
      <c r="K20" s="169"/>
    </row>
    <row r="21" spans="1:12">
      <c r="B21" s="133" t="s">
        <v>53</v>
      </c>
      <c r="C21" s="172" t="s">
        <v>153</v>
      </c>
      <c r="D21" s="173"/>
      <c r="E21" s="173"/>
      <c r="F21" s="173"/>
      <c r="G21" s="173"/>
      <c r="H21" s="173"/>
      <c r="I21" s="167" t="s">
        <v>154</v>
      </c>
      <c r="J21" s="168"/>
      <c r="K21" s="169"/>
    </row>
    <row r="22" spans="1:12">
      <c r="B22" s="133" t="s">
        <v>54</v>
      </c>
      <c r="C22" s="172" t="s">
        <v>208</v>
      </c>
      <c r="D22" s="173"/>
      <c r="E22" s="173"/>
      <c r="F22" s="173"/>
      <c r="G22" s="173"/>
      <c r="H22" s="173"/>
      <c r="I22" s="167" t="s">
        <v>209</v>
      </c>
      <c r="J22" s="168"/>
      <c r="K22" s="169"/>
    </row>
    <row r="23" spans="1:12" ht="12.75" customHeight="1">
      <c r="B23" s="133" t="s">
        <v>68</v>
      </c>
      <c r="C23" s="172" t="s">
        <v>222</v>
      </c>
      <c r="D23" s="173"/>
      <c r="E23" s="173"/>
      <c r="F23" s="173"/>
      <c r="G23" s="173"/>
      <c r="H23" s="173"/>
      <c r="I23" s="167" t="s">
        <v>223</v>
      </c>
      <c r="J23" s="168"/>
      <c r="K23" s="169"/>
    </row>
    <row r="24" spans="1:12">
      <c r="B24" s="133"/>
      <c r="C24" s="172"/>
      <c r="D24" s="173"/>
      <c r="E24" s="173"/>
      <c r="F24" s="173"/>
      <c r="G24" s="173"/>
      <c r="H24" s="173"/>
      <c r="I24" s="167"/>
      <c r="J24" s="168"/>
      <c r="K24" s="169"/>
    </row>
    <row r="25" spans="1:12">
      <c r="B25" s="133"/>
      <c r="C25" s="173"/>
      <c r="D25" s="173"/>
      <c r="E25" s="173"/>
      <c r="F25" s="173"/>
      <c r="G25" s="173"/>
      <c r="H25" s="173"/>
      <c r="I25" s="168"/>
      <c r="J25" s="168"/>
      <c r="K25" s="169"/>
    </row>
    <row r="26" spans="1:12">
      <c r="B26" s="133"/>
      <c r="C26" s="173"/>
      <c r="D26" s="173"/>
      <c r="E26" s="173"/>
      <c r="F26" s="173"/>
      <c r="G26" s="173"/>
      <c r="H26" s="173"/>
      <c r="I26" s="168"/>
      <c r="J26" s="168"/>
      <c r="K26" s="169"/>
    </row>
    <row r="27" spans="1:12">
      <c r="B27" s="133"/>
      <c r="C27" s="173"/>
      <c r="D27" s="173"/>
      <c r="E27" s="173"/>
      <c r="F27" s="173"/>
      <c r="G27" s="173"/>
      <c r="H27" s="173"/>
      <c r="I27" s="168"/>
      <c r="J27" s="168"/>
      <c r="K27" s="169"/>
    </row>
    <row r="28" spans="1:12">
      <c r="B28" s="133"/>
      <c r="C28" s="173"/>
      <c r="D28" s="173"/>
      <c r="E28" s="173"/>
      <c r="F28" s="173"/>
      <c r="G28" s="173"/>
      <c r="H28" s="173"/>
      <c r="I28" s="168"/>
      <c r="J28" s="168"/>
      <c r="K28" s="169"/>
    </row>
    <row r="29" spans="1:12" ht="13.8" thickBot="1">
      <c r="B29" s="134"/>
      <c r="C29" s="194"/>
      <c r="D29" s="194"/>
      <c r="E29" s="194"/>
      <c r="F29" s="194"/>
      <c r="G29" s="194"/>
      <c r="H29" s="194"/>
      <c r="I29" s="195"/>
      <c r="J29" s="195"/>
      <c r="K29" s="196"/>
    </row>
    <row r="30" spans="1:12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</sheetData>
  <mergeCells count="29">
    <mergeCell ref="C26:H26"/>
    <mergeCell ref="I26:K26"/>
    <mergeCell ref="C28:H28"/>
    <mergeCell ref="I28:K28"/>
    <mergeCell ref="C29:H29"/>
    <mergeCell ref="I29:K29"/>
    <mergeCell ref="C27:H27"/>
    <mergeCell ref="I27:K27"/>
    <mergeCell ref="C25:H25"/>
    <mergeCell ref="I25:K25"/>
    <mergeCell ref="AL1:AL5"/>
    <mergeCell ref="T4:V4"/>
    <mergeCell ref="B7:K7"/>
    <mergeCell ref="J1:K5"/>
    <mergeCell ref="B16:K16"/>
    <mergeCell ref="B1:I3"/>
    <mergeCell ref="B4:I5"/>
    <mergeCell ref="C24:H24"/>
    <mergeCell ref="I24:K24"/>
    <mergeCell ref="C22:H22"/>
    <mergeCell ref="I22:K22"/>
    <mergeCell ref="I23:K23"/>
    <mergeCell ref="C23:H23"/>
    <mergeCell ref="C21:H21"/>
    <mergeCell ref="I21:K21"/>
    <mergeCell ref="C18:H18"/>
    <mergeCell ref="I18:K18"/>
    <mergeCell ref="C20:H20"/>
    <mergeCell ref="I20:K20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&amp;L&amp;A&amp;R&amp;P de &amp;N</oddFooter>
  </headerFooter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65"/>
  <sheetViews>
    <sheetView showGridLines="0" topLeftCell="A100" zoomScale="130" zoomScaleNormal="130" zoomScaleSheetLayoutView="115" workbookViewId="0">
      <selection activeCell="B161" sqref="B161"/>
    </sheetView>
  </sheetViews>
  <sheetFormatPr defaultColWidth="9.109375" defaultRowHeight="15" customHeight="1"/>
  <cols>
    <col min="1" max="1" width="1.33203125" style="75" customWidth="1"/>
    <col min="2" max="2" width="15" style="143" customWidth="1"/>
    <col min="3" max="3" width="73.6640625" style="75" customWidth="1"/>
    <col min="4" max="4" width="8.88671875" style="75" customWidth="1"/>
    <col min="5" max="6" width="11.109375" style="76" customWidth="1"/>
    <col min="7" max="7" width="10" style="76" customWidth="1"/>
    <col min="8" max="16384" width="9.109375" style="75"/>
  </cols>
  <sheetData>
    <row r="1" spans="2:19" ht="4.5" customHeight="1" thickBot="1">
      <c r="B1" s="207"/>
      <c r="C1" s="207"/>
      <c r="D1" s="207"/>
      <c r="H1" s="76"/>
      <c r="I1" s="76"/>
    </row>
    <row r="2" spans="2:19" ht="12" customHeight="1">
      <c r="B2" s="214" t="s">
        <v>70</v>
      </c>
      <c r="C2" s="215"/>
      <c r="D2" s="215"/>
      <c r="E2" s="215"/>
      <c r="F2" s="162"/>
      <c r="G2" s="159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2:19" ht="20.25" customHeight="1">
      <c r="B3" s="216"/>
      <c r="C3" s="217"/>
      <c r="D3" s="217"/>
      <c r="E3" s="217"/>
      <c r="F3" s="163"/>
      <c r="G3" s="160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2:19" ht="22.5" customHeight="1" thickBot="1">
      <c r="B4" s="218"/>
      <c r="C4" s="219"/>
      <c r="D4" s="219"/>
      <c r="E4" s="219"/>
      <c r="F4" s="164"/>
      <c r="G4" s="161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2:19" ht="10.5" customHeight="1">
      <c r="B5" s="104"/>
      <c r="C5" s="104"/>
      <c r="D5" s="104"/>
      <c r="H5" s="76"/>
      <c r="I5" s="76"/>
    </row>
    <row r="6" spans="2:19" s="105" customFormat="1" ht="13.8">
      <c r="B6" s="208" t="s">
        <v>61</v>
      </c>
      <c r="C6" s="209"/>
      <c r="D6" s="209"/>
      <c r="E6" s="210"/>
      <c r="F6" s="210"/>
      <c r="G6" s="210"/>
      <c r="N6" s="105" t="s">
        <v>245</v>
      </c>
    </row>
    <row r="7" spans="2:19" ht="27.75" customHeight="1">
      <c r="B7" s="211" t="s">
        <v>57</v>
      </c>
      <c r="C7" s="211" t="s">
        <v>58</v>
      </c>
      <c r="D7" s="211" t="s">
        <v>64</v>
      </c>
      <c r="E7" s="213" t="s">
        <v>236</v>
      </c>
      <c r="F7" s="213" t="s">
        <v>237</v>
      </c>
      <c r="G7" s="206" t="s">
        <v>63</v>
      </c>
    </row>
    <row r="8" spans="2:19" ht="27.75" customHeight="1">
      <c r="B8" s="212"/>
      <c r="C8" s="212"/>
      <c r="D8" s="212"/>
      <c r="E8" s="213"/>
      <c r="F8" s="213"/>
      <c r="G8" s="206"/>
    </row>
    <row r="9" spans="2:19" s="108" customFormat="1" ht="5.0999999999999996" customHeight="1">
      <c r="B9" s="142"/>
      <c r="C9" s="106"/>
      <c r="D9" s="106"/>
      <c r="E9" s="106"/>
      <c r="F9" s="106"/>
      <c r="G9" s="107"/>
    </row>
    <row r="10" spans="2:19" s="110" customFormat="1" ht="12">
      <c r="B10" s="140" t="s">
        <v>60</v>
      </c>
      <c r="C10" s="135" t="s">
        <v>72</v>
      </c>
      <c r="D10" s="135"/>
      <c r="E10" s="109"/>
      <c r="F10" s="109"/>
      <c r="G10" s="139"/>
    </row>
    <row r="11" spans="2:19" s="110" customFormat="1" ht="12">
      <c r="B11" s="140" t="s">
        <v>357</v>
      </c>
      <c r="C11" s="135" t="s">
        <v>73</v>
      </c>
      <c r="D11" s="135"/>
      <c r="E11" s="109"/>
      <c r="F11" s="109"/>
      <c r="G11" s="139"/>
    </row>
    <row r="12" spans="2:19" s="110" customFormat="1" ht="20.399999999999999">
      <c r="B12" s="137" t="s">
        <v>358</v>
      </c>
      <c r="C12" s="136" t="s">
        <v>74</v>
      </c>
      <c r="D12" s="137" t="s">
        <v>66</v>
      </c>
      <c r="E12" s="109"/>
      <c r="F12" s="109">
        <v>162</v>
      </c>
      <c r="G12" s="139">
        <f>SUM(E12:F12)</f>
        <v>162</v>
      </c>
    </row>
    <row r="13" spans="2:19" s="110" customFormat="1" ht="20.399999999999999">
      <c r="B13" s="137" t="s">
        <v>359</v>
      </c>
      <c r="C13" s="136" t="s">
        <v>75</v>
      </c>
      <c r="D13" s="137" t="s">
        <v>66</v>
      </c>
      <c r="E13" s="109"/>
      <c r="F13" s="109">
        <v>3</v>
      </c>
      <c r="G13" s="139">
        <f>SUM(E13:F13)</f>
        <v>3</v>
      </c>
    </row>
    <row r="14" spans="2:19" ht="20.399999999999999">
      <c r="B14" s="137" t="s">
        <v>360</v>
      </c>
      <c r="C14" s="136" t="s">
        <v>238</v>
      </c>
      <c r="D14" s="137" t="s">
        <v>66</v>
      </c>
      <c r="E14" s="109"/>
      <c r="F14" s="109">
        <v>6</v>
      </c>
      <c r="G14" s="139">
        <f>SUM(E14:F14)</f>
        <v>6</v>
      </c>
    </row>
    <row r="15" spans="2:19" ht="20.399999999999999">
      <c r="B15" s="137" t="s">
        <v>361</v>
      </c>
      <c r="C15" s="136" t="s">
        <v>239</v>
      </c>
      <c r="D15" s="137" t="s">
        <v>66</v>
      </c>
      <c r="E15" s="109"/>
      <c r="F15" s="109">
        <v>3</v>
      </c>
      <c r="G15" s="139">
        <f>SUM(E15:F15)</f>
        <v>3</v>
      </c>
    </row>
    <row r="16" spans="2:19" ht="20.399999999999999">
      <c r="B16" s="137" t="s">
        <v>362</v>
      </c>
      <c r="C16" s="136" t="s">
        <v>240</v>
      </c>
      <c r="D16" s="137" t="s">
        <v>66</v>
      </c>
      <c r="E16" s="109"/>
      <c r="F16" s="109">
        <v>9</v>
      </c>
      <c r="G16" s="139">
        <f>SUM(E16:F16)</f>
        <v>9</v>
      </c>
    </row>
    <row r="17" spans="2:7" ht="12">
      <c r="B17" s="140" t="s">
        <v>363</v>
      </c>
      <c r="C17" s="135" t="s">
        <v>76</v>
      </c>
      <c r="D17" s="135"/>
      <c r="E17" s="109"/>
      <c r="F17" s="109"/>
      <c r="G17" s="139"/>
    </row>
    <row r="18" spans="2:7" ht="20.399999999999999">
      <c r="B18" s="137" t="s">
        <v>364</v>
      </c>
      <c r="C18" s="136" t="s">
        <v>77</v>
      </c>
      <c r="D18" s="137" t="s">
        <v>65</v>
      </c>
      <c r="E18" s="109"/>
      <c r="F18" s="109">
        <v>66</v>
      </c>
      <c r="G18" s="139">
        <f t="shared" ref="G18:G42" si="0">SUM(E18:F18)</f>
        <v>66</v>
      </c>
    </row>
    <row r="19" spans="2:7" ht="20.399999999999999">
      <c r="B19" s="137" t="s">
        <v>365</v>
      </c>
      <c r="C19" s="136" t="s">
        <v>78</v>
      </c>
      <c r="D19" s="137" t="s">
        <v>65</v>
      </c>
      <c r="E19" s="109"/>
      <c r="F19" s="109">
        <v>116</v>
      </c>
      <c r="G19" s="139">
        <f t="shared" si="0"/>
        <v>116</v>
      </c>
    </row>
    <row r="20" spans="2:7" ht="20.399999999999999">
      <c r="B20" s="137" t="s">
        <v>366</v>
      </c>
      <c r="C20" s="136" t="s">
        <v>79</v>
      </c>
      <c r="D20" s="137" t="s">
        <v>65</v>
      </c>
      <c r="E20" s="109"/>
      <c r="F20" s="109">
        <v>1</v>
      </c>
      <c r="G20" s="139">
        <f t="shared" si="0"/>
        <v>1</v>
      </c>
    </row>
    <row r="21" spans="2:7" ht="20.399999999999999">
      <c r="B21" s="137" t="s">
        <v>367</v>
      </c>
      <c r="C21" s="136" t="s">
        <v>241</v>
      </c>
      <c r="D21" s="137" t="s">
        <v>65</v>
      </c>
      <c r="E21" s="109"/>
      <c r="F21" s="109">
        <v>1</v>
      </c>
      <c r="G21" s="139">
        <f t="shared" si="0"/>
        <v>1</v>
      </c>
    </row>
    <row r="22" spans="2:7" ht="20.399999999999999">
      <c r="B22" s="137" t="s">
        <v>368</v>
      </c>
      <c r="C22" s="136" t="s">
        <v>333</v>
      </c>
      <c r="D22" s="137" t="s">
        <v>65</v>
      </c>
      <c r="E22" s="109"/>
      <c r="F22" s="109">
        <v>4</v>
      </c>
      <c r="G22" s="139">
        <f t="shared" si="0"/>
        <v>4</v>
      </c>
    </row>
    <row r="23" spans="2:7" ht="20.399999999999999">
      <c r="B23" s="137" t="s">
        <v>369</v>
      </c>
      <c r="C23" s="136" t="s">
        <v>80</v>
      </c>
      <c r="D23" s="137" t="s">
        <v>65</v>
      </c>
      <c r="E23" s="109"/>
      <c r="F23" s="109">
        <f>F12/3</f>
        <v>54</v>
      </c>
      <c r="G23" s="139">
        <f t="shared" si="0"/>
        <v>54</v>
      </c>
    </row>
    <row r="24" spans="2:7" ht="20.399999999999999">
      <c r="B24" s="137" t="s">
        <v>370</v>
      </c>
      <c r="C24" s="136" t="s">
        <v>81</v>
      </c>
      <c r="D24" s="137" t="s">
        <v>65</v>
      </c>
      <c r="E24" s="109"/>
      <c r="F24" s="109">
        <v>4</v>
      </c>
      <c r="G24" s="139">
        <f t="shared" si="0"/>
        <v>4</v>
      </c>
    </row>
    <row r="25" spans="2:7" ht="20.399999999999999">
      <c r="B25" s="137" t="s">
        <v>371</v>
      </c>
      <c r="C25" s="136" t="s">
        <v>82</v>
      </c>
      <c r="D25" s="137" t="s">
        <v>65</v>
      </c>
      <c r="E25" s="109"/>
      <c r="F25" s="109">
        <v>2</v>
      </c>
      <c r="G25" s="139">
        <f t="shared" si="0"/>
        <v>2</v>
      </c>
    </row>
    <row r="26" spans="2:7" ht="20.399999999999999">
      <c r="B26" s="137" t="s">
        <v>372</v>
      </c>
      <c r="C26" s="136" t="s">
        <v>83</v>
      </c>
      <c r="D26" s="137" t="s">
        <v>65</v>
      </c>
      <c r="E26" s="109"/>
      <c r="F26" s="109">
        <v>104</v>
      </c>
      <c r="G26" s="139">
        <f t="shared" si="0"/>
        <v>104</v>
      </c>
    </row>
    <row r="27" spans="2:7" ht="20.399999999999999">
      <c r="B27" s="137" t="s">
        <v>373</v>
      </c>
      <c r="C27" s="136" t="s">
        <v>84</v>
      </c>
      <c r="D27" s="137" t="s">
        <v>65</v>
      </c>
      <c r="E27" s="109"/>
      <c r="F27" s="109">
        <v>5</v>
      </c>
      <c r="G27" s="139">
        <f t="shared" si="0"/>
        <v>5</v>
      </c>
    </row>
    <row r="28" spans="2:7" ht="20.399999999999999">
      <c r="B28" s="137" t="s">
        <v>374</v>
      </c>
      <c r="C28" s="136" t="s">
        <v>85</v>
      </c>
      <c r="D28" s="137" t="s">
        <v>65</v>
      </c>
      <c r="E28" s="109"/>
      <c r="F28" s="109">
        <v>3</v>
      </c>
      <c r="G28" s="139">
        <f t="shared" si="0"/>
        <v>3</v>
      </c>
    </row>
    <row r="29" spans="2:7" ht="20.399999999999999">
      <c r="B29" s="137" t="s">
        <v>375</v>
      </c>
      <c r="C29" s="136" t="s">
        <v>338</v>
      </c>
      <c r="D29" s="137" t="s">
        <v>65</v>
      </c>
      <c r="E29" s="109"/>
      <c r="F29" s="109">
        <v>4</v>
      </c>
      <c r="G29" s="139">
        <f t="shared" si="0"/>
        <v>4</v>
      </c>
    </row>
    <row r="30" spans="2:7" ht="20.399999999999999">
      <c r="B30" s="137" t="s">
        <v>376</v>
      </c>
      <c r="C30" s="136" t="s">
        <v>243</v>
      </c>
      <c r="D30" s="137" t="s">
        <v>65</v>
      </c>
      <c r="E30" s="109"/>
      <c r="F30" s="109">
        <v>4</v>
      </c>
      <c r="G30" s="139">
        <f t="shared" si="0"/>
        <v>4</v>
      </c>
    </row>
    <row r="31" spans="2:7" ht="20.399999999999999">
      <c r="B31" s="137" t="s">
        <v>377</v>
      </c>
      <c r="C31" s="136" t="s">
        <v>337</v>
      </c>
      <c r="D31" s="137" t="s">
        <v>65</v>
      </c>
      <c r="E31" s="109"/>
      <c r="F31" s="109">
        <v>4</v>
      </c>
      <c r="G31" s="139">
        <f t="shared" si="0"/>
        <v>4</v>
      </c>
    </row>
    <row r="32" spans="2:7" ht="20.399999999999999">
      <c r="B32" s="137" t="s">
        <v>378</v>
      </c>
      <c r="C32" s="136" t="s">
        <v>86</v>
      </c>
      <c r="D32" s="137" t="s">
        <v>65</v>
      </c>
      <c r="E32" s="109"/>
      <c r="F32" s="109">
        <v>2</v>
      </c>
      <c r="G32" s="139">
        <f t="shared" si="0"/>
        <v>2</v>
      </c>
    </row>
    <row r="33" spans="2:7" ht="20.399999999999999">
      <c r="B33" s="137" t="s">
        <v>379</v>
      </c>
      <c r="C33" s="136" t="s">
        <v>87</v>
      </c>
      <c r="D33" s="137" t="s">
        <v>65</v>
      </c>
      <c r="E33" s="109"/>
      <c r="F33" s="109">
        <v>4</v>
      </c>
      <c r="G33" s="139">
        <f t="shared" si="0"/>
        <v>4</v>
      </c>
    </row>
    <row r="34" spans="2:7" ht="20.399999999999999">
      <c r="B34" s="137" t="s">
        <v>380</v>
      </c>
      <c r="C34" s="136" t="s">
        <v>246</v>
      </c>
      <c r="D34" s="137" t="s">
        <v>65</v>
      </c>
      <c r="E34" s="109"/>
      <c r="F34" s="109">
        <v>2</v>
      </c>
      <c r="G34" s="139">
        <f t="shared" si="0"/>
        <v>2</v>
      </c>
    </row>
    <row r="35" spans="2:7" ht="20.399999999999999">
      <c r="B35" s="137" t="s">
        <v>381</v>
      </c>
      <c r="C35" s="136" t="s">
        <v>244</v>
      </c>
      <c r="D35" s="137" t="s">
        <v>65</v>
      </c>
      <c r="E35" s="109"/>
      <c r="F35" s="109">
        <v>8</v>
      </c>
      <c r="G35" s="139">
        <f t="shared" si="0"/>
        <v>8</v>
      </c>
    </row>
    <row r="36" spans="2:7" ht="20.399999999999999">
      <c r="B36" s="137" t="s">
        <v>382</v>
      </c>
      <c r="C36" s="136" t="s">
        <v>88</v>
      </c>
      <c r="D36" s="137" t="s">
        <v>65</v>
      </c>
      <c r="E36" s="109"/>
      <c r="F36" s="109">
        <v>47</v>
      </c>
      <c r="G36" s="139">
        <f t="shared" si="0"/>
        <v>47</v>
      </c>
    </row>
    <row r="37" spans="2:7" ht="20.399999999999999">
      <c r="B37" s="137" t="s">
        <v>383</v>
      </c>
      <c r="C37" s="136" t="s">
        <v>89</v>
      </c>
      <c r="D37" s="137" t="s">
        <v>65</v>
      </c>
      <c r="E37" s="109"/>
      <c r="F37" s="109">
        <v>1</v>
      </c>
      <c r="G37" s="139">
        <f t="shared" si="0"/>
        <v>1</v>
      </c>
    </row>
    <row r="38" spans="2:7" ht="20.399999999999999">
      <c r="B38" s="137" t="s">
        <v>384</v>
      </c>
      <c r="C38" s="136" t="s">
        <v>242</v>
      </c>
      <c r="D38" s="137" t="s">
        <v>65</v>
      </c>
      <c r="E38" s="109"/>
      <c r="F38" s="109">
        <v>4</v>
      </c>
      <c r="G38" s="139">
        <f t="shared" si="0"/>
        <v>4</v>
      </c>
    </row>
    <row r="39" spans="2:7" ht="20.399999999999999">
      <c r="B39" s="137" t="s">
        <v>385</v>
      </c>
      <c r="C39" s="136" t="s">
        <v>90</v>
      </c>
      <c r="D39" s="137" t="s">
        <v>65</v>
      </c>
      <c r="E39" s="109"/>
      <c r="F39" s="109">
        <v>1</v>
      </c>
      <c r="G39" s="139">
        <f t="shared" si="0"/>
        <v>1</v>
      </c>
    </row>
    <row r="40" spans="2:7" ht="20.399999999999999">
      <c r="B40" s="137" t="s">
        <v>386</v>
      </c>
      <c r="C40" s="136" t="s">
        <v>334</v>
      </c>
      <c r="D40" s="137" t="s">
        <v>65</v>
      </c>
      <c r="E40" s="109"/>
      <c r="F40" s="109">
        <v>5</v>
      </c>
      <c r="G40" s="139">
        <f t="shared" si="0"/>
        <v>5</v>
      </c>
    </row>
    <row r="41" spans="2:7" ht="20.399999999999999">
      <c r="B41" s="137" t="s">
        <v>387</v>
      </c>
      <c r="C41" s="136" t="s">
        <v>335</v>
      </c>
      <c r="D41" s="137" t="s">
        <v>65</v>
      </c>
      <c r="E41" s="109"/>
      <c r="F41" s="109">
        <v>1</v>
      </c>
      <c r="G41" s="139">
        <f t="shared" si="0"/>
        <v>1</v>
      </c>
    </row>
    <row r="42" spans="2:7" ht="20.399999999999999">
      <c r="B42" s="137" t="s">
        <v>388</v>
      </c>
      <c r="C42" s="136" t="s">
        <v>336</v>
      </c>
      <c r="D42" s="137" t="s">
        <v>65</v>
      </c>
      <c r="E42" s="109"/>
      <c r="F42" s="109">
        <v>4</v>
      </c>
      <c r="G42" s="139">
        <f t="shared" si="0"/>
        <v>4</v>
      </c>
    </row>
    <row r="43" spans="2:7" ht="12">
      <c r="B43" s="140" t="s">
        <v>389</v>
      </c>
      <c r="C43" s="135" t="s">
        <v>91</v>
      </c>
      <c r="D43" s="135"/>
      <c r="E43" s="109"/>
      <c r="F43" s="109"/>
      <c r="G43" s="139"/>
    </row>
    <row r="44" spans="2:7" ht="20.399999999999999">
      <c r="B44" s="137" t="s">
        <v>390</v>
      </c>
      <c r="C44" s="136" t="s">
        <v>92</v>
      </c>
      <c r="D44" s="137" t="s">
        <v>66</v>
      </c>
      <c r="E44" s="109">
        <v>15</v>
      </c>
      <c r="F44" s="109">
        <v>21</v>
      </c>
      <c r="G44" s="139">
        <f t="shared" ref="G44:G51" si="1">SUM(E44:F44)</f>
        <v>36</v>
      </c>
    </row>
    <row r="45" spans="2:7" ht="20.399999999999999">
      <c r="B45" s="137" t="s">
        <v>394</v>
      </c>
      <c r="C45" s="136" t="s">
        <v>93</v>
      </c>
      <c r="D45" s="137" t="s">
        <v>66</v>
      </c>
      <c r="E45" s="109"/>
      <c r="F45" s="109">
        <v>69</v>
      </c>
      <c r="G45" s="139">
        <f t="shared" si="1"/>
        <v>69</v>
      </c>
    </row>
    <row r="46" spans="2:7" ht="20.399999999999999">
      <c r="B46" s="137" t="s">
        <v>395</v>
      </c>
      <c r="C46" s="136" t="s">
        <v>94</v>
      </c>
      <c r="D46" s="137" t="s">
        <v>66</v>
      </c>
      <c r="E46" s="109"/>
      <c r="F46" s="109">
        <v>30</v>
      </c>
      <c r="G46" s="139">
        <f t="shared" si="1"/>
        <v>30</v>
      </c>
    </row>
    <row r="47" spans="2:7" ht="20.399999999999999">
      <c r="B47" s="137" t="s">
        <v>396</v>
      </c>
      <c r="C47" s="136" t="s">
        <v>252</v>
      </c>
      <c r="D47" s="137" t="s">
        <v>66</v>
      </c>
      <c r="E47" s="109"/>
      <c r="F47" s="109">
        <v>84</v>
      </c>
      <c r="G47" s="139">
        <f t="shared" si="1"/>
        <v>84</v>
      </c>
    </row>
    <row r="48" spans="2:7" ht="20.399999999999999">
      <c r="B48" s="137" t="s">
        <v>397</v>
      </c>
      <c r="C48" s="136" t="s">
        <v>253</v>
      </c>
      <c r="D48" s="137" t="s">
        <v>66</v>
      </c>
      <c r="E48" s="109"/>
      <c r="F48" s="109">
        <v>45</v>
      </c>
      <c r="G48" s="139">
        <f t="shared" si="1"/>
        <v>45</v>
      </c>
    </row>
    <row r="49" spans="2:7" ht="20.399999999999999">
      <c r="B49" s="137" t="s">
        <v>398</v>
      </c>
      <c r="C49" s="136" t="s">
        <v>254</v>
      </c>
      <c r="D49" s="137" t="s">
        <v>66</v>
      </c>
      <c r="E49" s="109"/>
      <c r="F49" s="109">
        <v>24</v>
      </c>
      <c r="G49" s="139">
        <f t="shared" si="1"/>
        <v>24</v>
      </c>
    </row>
    <row r="50" spans="2:7" ht="20.399999999999999">
      <c r="B50" s="137" t="s">
        <v>399</v>
      </c>
      <c r="C50" s="136" t="s">
        <v>255</v>
      </c>
      <c r="D50" s="137" t="s">
        <v>66</v>
      </c>
      <c r="E50" s="109"/>
      <c r="F50" s="109">
        <v>18</v>
      </c>
      <c r="G50" s="139">
        <f t="shared" si="1"/>
        <v>18</v>
      </c>
    </row>
    <row r="51" spans="2:7" ht="20.399999999999999">
      <c r="B51" s="137" t="s">
        <v>400</v>
      </c>
      <c r="C51" s="136" t="s">
        <v>256</v>
      </c>
      <c r="D51" s="137" t="s">
        <v>66</v>
      </c>
      <c r="E51" s="109"/>
      <c r="F51" s="109">
        <v>6</v>
      </c>
      <c r="G51" s="139">
        <f t="shared" si="1"/>
        <v>6</v>
      </c>
    </row>
    <row r="52" spans="2:7" ht="12">
      <c r="B52" s="140" t="s">
        <v>401</v>
      </c>
      <c r="C52" s="135" t="s">
        <v>95</v>
      </c>
      <c r="D52" s="135"/>
      <c r="E52" s="109"/>
      <c r="F52" s="109"/>
      <c r="G52" s="139"/>
    </row>
    <row r="53" spans="2:7" ht="20.399999999999999">
      <c r="B53" s="137" t="s">
        <v>393</v>
      </c>
      <c r="C53" s="136" t="s">
        <v>96</v>
      </c>
      <c r="D53" s="137" t="s">
        <v>65</v>
      </c>
      <c r="E53" s="109">
        <v>4</v>
      </c>
      <c r="F53" s="109">
        <v>6</v>
      </c>
      <c r="G53" s="139">
        <f t="shared" ref="G53:G84" si="2">SUM(E53:F53)</f>
        <v>10</v>
      </c>
    </row>
    <row r="54" spans="2:7" ht="20.399999999999999">
      <c r="B54" s="137" t="s">
        <v>402</v>
      </c>
      <c r="C54" s="136" t="s">
        <v>97</v>
      </c>
      <c r="D54" s="137" t="s">
        <v>65</v>
      </c>
      <c r="E54" s="109"/>
      <c r="F54" s="109">
        <v>10</v>
      </c>
      <c r="G54" s="139">
        <f t="shared" si="2"/>
        <v>10</v>
      </c>
    </row>
    <row r="55" spans="2:7" ht="20.399999999999999">
      <c r="B55" s="137" t="s">
        <v>403</v>
      </c>
      <c r="C55" s="136" t="s">
        <v>98</v>
      </c>
      <c r="D55" s="137" t="s">
        <v>65</v>
      </c>
      <c r="E55" s="109"/>
      <c r="F55" s="109">
        <v>41</v>
      </c>
      <c r="G55" s="139">
        <f t="shared" si="2"/>
        <v>41</v>
      </c>
    </row>
    <row r="56" spans="2:7" ht="20.399999999999999">
      <c r="B56" s="137" t="s">
        <v>404</v>
      </c>
      <c r="C56" s="136" t="s">
        <v>277</v>
      </c>
      <c r="D56" s="137" t="s">
        <v>65</v>
      </c>
      <c r="E56" s="109"/>
      <c r="F56" s="109">
        <v>26</v>
      </c>
      <c r="G56" s="139">
        <f t="shared" si="2"/>
        <v>26</v>
      </c>
    </row>
    <row r="57" spans="2:7" ht="20.399999999999999">
      <c r="B57" s="137" t="s">
        <v>405</v>
      </c>
      <c r="C57" s="136" t="s">
        <v>278</v>
      </c>
      <c r="D57" s="137" t="s">
        <v>65</v>
      </c>
      <c r="E57" s="109"/>
      <c r="F57" s="109">
        <v>14</v>
      </c>
      <c r="G57" s="139">
        <f t="shared" si="2"/>
        <v>14</v>
      </c>
    </row>
    <row r="58" spans="2:7" ht="20.399999999999999">
      <c r="B58" s="137" t="s">
        <v>406</v>
      </c>
      <c r="C58" s="136" t="s">
        <v>279</v>
      </c>
      <c r="D58" s="137" t="s">
        <v>65</v>
      </c>
      <c r="E58" s="109"/>
      <c r="F58" s="109">
        <v>10</v>
      </c>
      <c r="G58" s="139">
        <f t="shared" si="2"/>
        <v>10</v>
      </c>
    </row>
    <row r="59" spans="2:7" ht="20.399999999999999">
      <c r="B59" s="137" t="s">
        <v>407</v>
      </c>
      <c r="C59" s="136" t="s">
        <v>280</v>
      </c>
      <c r="D59" s="137" t="s">
        <v>65</v>
      </c>
      <c r="E59" s="109"/>
      <c r="F59" s="109">
        <v>5</v>
      </c>
      <c r="G59" s="139">
        <f t="shared" si="2"/>
        <v>5</v>
      </c>
    </row>
    <row r="60" spans="2:7" ht="20.399999999999999">
      <c r="B60" s="137" t="s">
        <v>408</v>
      </c>
      <c r="C60" s="136" t="s">
        <v>281</v>
      </c>
      <c r="D60" s="137" t="s">
        <v>65</v>
      </c>
      <c r="E60" s="109"/>
      <c r="F60" s="109">
        <v>2</v>
      </c>
      <c r="G60" s="139">
        <f t="shared" si="2"/>
        <v>2</v>
      </c>
    </row>
    <row r="61" spans="2:7" ht="20.399999999999999">
      <c r="B61" s="137" t="s">
        <v>409</v>
      </c>
      <c r="C61" s="136" t="s">
        <v>99</v>
      </c>
      <c r="D61" s="137" t="s">
        <v>65</v>
      </c>
      <c r="E61" s="109"/>
      <c r="F61" s="109">
        <v>3</v>
      </c>
      <c r="G61" s="139">
        <f t="shared" si="2"/>
        <v>3</v>
      </c>
    </row>
    <row r="62" spans="2:7" ht="20.399999999999999">
      <c r="B62" s="137" t="s">
        <v>410</v>
      </c>
      <c r="C62" s="136" t="s">
        <v>100</v>
      </c>
      <c r="D62" s="137" t="s">
        <v>65</v>
      </c>
      <c r="E62" s="109"/>
      <c r="F62" s="109">
        <v>2</v>
      </c>
      <c r="G62" s="139">
        <f t="shared" si="2"/>
        <v>2</v>
      </c>
    </row>
    <row r="63" spans="2:7" ht="20.399999999999999">
      <c r="B63" s="137" t="s">
        <v>411</v>
      </c>
      <c r="C63" s="136" t="s">
        <v>101</v>
      </c>
      <c r="D63" s="137" t="s">
        <v>65</v>
      </c>
      <c r="E63" s="109"/>
      <c r="F63" s="109">
        <v>2</v>
      </c>
      <c r="G63" s="139">
        <f t="shared" si="2"/>
        <v>2</v>
      </c>
    </row>
    <row r="64" spans="2:7" ht="20.399999999999999">
      <c r="B64" s="137" t="s">
        <v>412</v>
      </c>
      <c r="C64" s="136" t="s">
        <v>102</v>
      </c>
      <c r="D64" s="137" t="s">
        <v>65</v>
      </c>
      <c r="E64" s="109"/>
      <c r="F64" s="109">
        <v>2</v>
      </c>
      <c r="G64" s="139">
        <f t="shared" si="2"/>
        <v>2</v>
      </c>
    </row>
    <row r="65" spans="2:7" ht="20.399999999999999">
      <c r="B65" s="137" t="s">
        <v>413</v>
      </c>
      <c r="C65" s="136" t="s">
        <v>273</v>
      </c>
      <c r="D65" s="137" t="s">
        <v>65</v>
      </c>
      <c r="E65" s="109"/>
      <c r="F65" s="109">
        <v>2</v>
      </c>
      <c r="G65" s="139">
        <f t="shared" si="2"/>
        <v>2</v>
      </c>
    </row>
    <row r="66" spans="2:7" ht="20.399999999999999">
      <c r="B66" s="137" t="s">
        <v>414</v>
      </c>
      <c r="C66" s="136" t="s">
        <v>274</v>
      </c>
      <c r="D66" s="137" t="s">
        <v>65</v>
      </c>
      <c r="E66" s="109"/>
      <c r="F66" s="109">
        <v>5</v>
      </c>
      <c r="G66" s="139">
        <f t="shared" si="2"/>
        <v>5</v>
      </c>
    </row>
    <row r="67" spans="2:7" ht="20.399999999999999">
      <c r="B67" s="137" t="s">
        <v>415</v>
      </c>
      <c r="C67" s="136" t="s">
        <v>275</v>
      </c>
      <c r="D67" s="137" t="s">
        <v>65</v>
      </c>
      <c r="E67" s="109"/>
      <c r="F67" s="109">
        <v>1</v>
      </c>
      <c r="G67" s="139">
        <f t="shared" si="2"/>
        <v>1</v>
      </c>
    </row>
    <row r="68" spans="2:7" ht="20.399999999999999">
      <c r="B68" s="137" t="s">
        <v>416</v>
      </c>
      <c r="C68" s="136" t="s">
        <v>276</v>
      </c>
      <c r="D68" s="137" t="s">
        <v>65</v>
      </c>
      <c r="E68" s="109"/>
      <c r="F68" s="109">
        <v>1</v>
      </c>
      <c r="G68" s="139">
        <f t="shared" si="2"/>
        <v>1</v>
      </c>
    </row>
    <row r="69" spans="2:7" ht="20.399999999999999">
      <c r="B69" s="137" t="s">
        <v>417</v>
      </c>
      <c r="C69" s="136" t="s">
        <v>103</v>
      </c>
      <c r="D69" s="137" t="s">
        <v>65</v>
      </c>
      <c r="E69" s="109">
        <v>5</v>
      </c>
      <c r="F69" s="109">
        <v>8</v>
      </c>
      <c r="G69" s="139">
        <f t="shared" si="2"/>
        <v>13</v>
      </c>
    </row>
    <row r="70" spans="2:7" ht="20.399999999999999">
      <c r="B70" s="137" t="s">
        <v>418</v>
      </c>
      <c r="C70" s="136" t="s">
        <v>104</v>
      </c>
      <c r="D70" s="137" t="s">
        <v>65</v>
      </c>
      <c r="E70" s="109"/>
      <c r="F70" s="109">
        <v>2</v>
      </c>
      <c r="G70" s="139">
        <f t="shared" si="2"/>
        <v>2</v>
      </c>
    </row>
    <row r="71" spans="2:7" ht="20.399999999999999">
      <c r="B71" s="137" t="s">
        <v>419</v>
      </c>
      <c r="C71" s="136" t="s">
        <v>105</v>
      </c>
      <c r="D71" s="137" t="s">
        <v>65</v>
      </c>
      <c r="E71" s="109"/>
      <c r="F71" s="109">
        <v>4</v>
      </c>
      <c r="G71" s="139">
        <f t="shared" si="2"/>
        <v>4</v>
      </c>
    </row>
    <row r="72" spans="2:7" ht="20.399999999999999">
      <c r="B72" s="137" t="s">
        <v>420</v>
      </c>
      <c r="C72" s="136" t="s">
        <v>106</v>
      </c>
      <c r="D72" s="137" t="s">
        <v>65</v>
      </c>
      <c r="E72" s="109"/>
      <c r="F72" s="109">
        <v>4</v>
      </c>
      <c r="G72" s="139">
        <f t="shared" si="2"/>
        <v>4</v>
      </c>
    </row>
    <row r="73" spans="2:7" ht="20.399999999999999">
      <c r="B73" s="137" t="s">
        <v>421</v>
      </c>
      <c r="C73" s="136" t="s">
        <v>107</v>
      </c>
      <c r="D73" s="137" t="s">
        <v>65</v>
      </c>
      <c r="E73" s="109"/>
      <c r="F73" s="109">
        <f>F45/3</f>
        <v>23</v>
      </c>
      <c r="G73" s="139">
        <f t="shared" si="2"/>
        <v>23</v>
      </c>
    </row>
    <row r="74" spans="2:7" ht="20.399999999999999">
      <c r="B74" s="137" t="s">
        <v>422</v>
      </c>
      <c r="C74" s="136" t="s">
        <v>108</v>
      </c>
      <c r="D74" s="137" t="s">
        <v>65</v>
      </c>
      <c r="E74" s="109"/>
      <c r="F74" s="109">
        <v>6</v>
      </c>
      <c r="G74" s="139">
        <f t="shared" si="2"/>
        <v>6</v>
      </c>
    </row>
    <row r="75" spans="2:7" ht="20.399999999999999">
      <c r="B75" s="137" t="s">
        <v>423</v>
      </c>
      <c r="C75" s="136" t="s">
        <v>109</v>
      </c>
      <c r="D75" s="137" t="s">
        <v>65</v>
      </c>
      <c r="E75" s="109"/>
      <c r="F75" s="109">
        <v>3</v>
      </c>
      <c r="G75" s="139">
        <f t="shared" si="2"/>
        <v>3</v>
      </c>
    </row>
    <row r="76" spans="2:7" ht="20.399999999999999">
      <c r="B76" s="137" t="s">
        <v>424</v>
      </c>
      <c r="C76" s="136" t="s">
        <v>110</v>
      </c>
      <c r="D76" s="137" t="s">
        <v>65</v>
      </c>
      <c r="E76" s="109"/>
      <c r="F76" s="109">
        <v>4</v>
      </c>
      <c r="G76" s="139">
        <f t="shared" si="2"/>
        <v>4</v>
      </c>
    </row>
    <row r="77" spans="2:7" ht="20.399999999999999">
      <c r="B77" s="137" t="s">
        <v>425</v>
      </c>
      <c r="C77" s="136" t="s">
        <v>111</v>
      </c>
      <c r="D77" s="137" t="s">
        <v>65</v>
      </c>
      <c r="E77" s="109"/>
      <c r="F77" s="109">
        <v>12</v>
      </c>
      <c r="G77" s="139">
        <f t="shared" si="2"/>
        <v>12</v>
      </c>
    </row>
    <row r="78" spans="2:7" ht="20.399999999999999">
      <c r="B78" s="137" t="s">
        <v>426</v>
      </c>
      <c r="C78" s="136" t="s">
        <v>112</v>
      </c>
      <c r="D78" s="137" t="s">
        <v>65</v>
      </c>
      <c r="E78" s="109"/>
      <c r="F78" s="109">
        <f>F46/3</f>
        <v>10</v>
      </c>
      <c r="G78" s="139">
        <f t="shared" si="2"/>
        <v>10</v>
      </c>
    </row>
    <row r="79" spans="2:7" ht="20.399999999999999">
      <c r="B79" s="137" t="s">
        <v>427</v>
      </c>
      <c r="C79" s="136" t="s">
        <v>282</v>
      </c>
      <c r="D79" s="137" t="s">
        <v>65</v>
      </c>
      <c r="E79" s="109"/>
      <c r="F79" s="109">
        <f>F47/3</f>
        <v>28</v>
      </c>
      <c r="G79" s="139">
        <f t="shared" si="2"/>
        <v>28</v>
      </c>
    </row>
    <row r="80" spans="2:7" ht="20.399999999999999">
      <c r="B80" s="137" t="s">
        <v>428</v>
      </c>
      <c r="C80" s="136" t="s">
        <v>283</v>
      </c>
      <c r="D80" s="137" t="s">
        <v>65</v>
      </c>
      <c r="E80" s="109"/>
      <c r="F80" s="109">
        <f t="shared" ref="F80:F83" si="3">F48/3</f>
        <v>15</v>
      </c>
      <c r="G80" s="139">
        <f t="shared" si="2"/>
        <v>15</v>
      </c>
    </row>
    <row r="81" spans="2:7" ht="20.399999999999999">
      <c r="B81" s="137" t="s">
        <v>429</v>
      </c>
      <c r="C81" s="136" t="s">
        <v>284</v>
      </c>
      <c r="D81" s="137" t="s">
        <v>65</v>
      </c>
      <c r="E81" s="109"/>
      <c r="F81" s="109">
        <f t="shared" si="3"/>
        <v>8</v>
      </c>
      <c r="G81" s="139">
        <f t="shared" si="2"/>
        <v>8</v>
      </c>
    </row>
    <row r="82" spans="2:7" ht="20.399999999999999">
      <c r="B82" s="137" t="s">
        <v>430</v>
      </c>
      <c r="C82" s="136" t="s">
        <v>285</v>
      </c>
      <c r="D82" s="137" t="s">
        <v>65</v>
      </c>
      <c r="E82" s="109"/>
      <c r="F82" s="109">
        <f t="shared" si="3"/>
        <v>6</v>
      </c>
      <c r="G82" s="139">
        <f t="shared" si="2"/>
        <v>6</v>
      </c>
    </row>
    <row r="83" spans="2:7" ht="20.399999999999999">
      <c r="B83" s="137" t="s">
        <v>431</v>
      </c>
      <c r="C83" s="136" t="s">
        <v>286</v>
      </c>
      <c r="D83" s="137" t="s">
        <v>65</v>
      </c>
      <c r="E83" s="109"/>
      <c r="F83" s="109">
        <f t="shared" si="3"/>
        <v>2</v>
      </c>
      <c r="G83" s="139">
        <f t="shared" si="2"/>
        <v>2</v>
      </c>
    </row>
    <row r="84" spans="2:7" ht="20.399999999999999">
      <c r="B84" s="137" t="s">
        <v>432</v>
      </c>
      <c r="C84" s="136" t="s">
        <v>113</v>
      </c>
      <c r="D84" s="137" t="s">
        <v>65</v>
      </c>
      <c r="E84" s="109"/>
      <c r="F84" s="109">
        <v>1</v>
      </c>
      <c r="G84" s="139">
        <f t="shared" si="2"/>
        <v>1</v>
      </c>
    </row>
    <row r="85" spans="2:7" ht="20.399999999999999">
      <c r="B85" s="137" t="s">
        <v>433</v>
      </c>
      <c r="C85" s="136" t="s">
        <v>114</v>
      </c>
      <c r="D85" s="137" t="s">
        <v>65</v>
      </c>
      <c r="E85" s="109"/>
      <c r="F85" s="109">
        <v>4</v>
      </c>
      <c r="G85" s="139">
        <f t="shared" ref="G85:G103" si="4">SUM(E85:F85)</f>
        <v>4</v>
      </c>
    </row>
    <row r="86" spans="2:7" ht="20.399999999999999">
      <c r="B86" s="137" t="s">
        <v>434</v>
      </c>
      <c r="C86" s="136" t="s">
        <v>115</v>
      </c>
      <c r="D86" s="137" t="s">
        <v>65</v>
      </c>
      <c r="E86" s="109"/>
      <c r="F86" s="109">
        <v>1</v>
      </c>
      <c r="G86" s="139">
        <f t="shared" si="4"/>
        <v>1</v>
      </c>
    </row>
    <row r="87" spans="2:7" ht="20.399999999999999">
      <c r="B87" s="137" t="s">
        <v>435</v>
      </c>
      <c r="C87" s="136" t="s">
        <v>263</v>
      </c>
      <c r="D87" s="137" t="s">
        <v>65</v>
      </c>
      <c r="E87" s="109"/>
      <c r="F87" s="109">
        <v>8</v>
      </c>
      <c r="G87" s="139">
        <f t="shared" si="4"/>
        <v>8</v>
      </c>
    </row>
    <row r="88" spans="2:7" ht="20.399999999999999">
      <c r="B88" s="137" t="s">
        <v>436</v>
      </c>
      <c r="C88" s="136" t="s">
        <v>264</v>
      </c>
      <c r="D88" s="137" t="s">
        <v>65</v>
      </c>
      <c r="E88" s="109"/>
      <c r="F88" s="109">
        <v>1</v>
      </c>
      <c r="G88" s="139">
        <f t="shared" si="4"/>
        <v>1</v>
      </c>
    </row>
    <row r="89" spans="2:7" ht="20.399999999999999">
      <c r="B89" s="137" t="s">
        <v>437</v>
      </c>
      <c r="C89" s="136" t="s">
        <v>265</v>
      </c>
      <c r="D89" s="137" t="s">
        <v>65</v>
      </c>
      <c r="E89" s="109"/>
      <c r="F89" s="109">
        <v>4</v>
      </c>
      <c r="G89" s="139">
        <f t="shared" si="4"/>
        <v>4</v>
      </c>
    </row>
    <row r="90" spans="2:7" ht="20.399999999999999">
      <c r="B90" s="137" t="s">
        <v>438</v>
      </c>
      <c r="C90" s="136" t="s">
        <v>266</v>
      </c>
      <c r="D90" s="137" t="s">
        <v>65</v>
      </c>
      <c r="E90" s="109"/>
      <c r="F90" s="109">
        <v>2</v>
      </c>
      <c r="G90" s="139">
        <f t="shared" si="4"/>
        <v>2</v>
      </c>
    </row>
    <row r="91" spans="2:7" ht="20.399999999999999">
      <c r="B91" s="137" t="s">
        <v>439</v>
      </c>
      <c r="C91" s="136" t="s">
        <v>267</v>
      </c>
      <c r="D91" s="137" t="s">
        <v>65</v>
      </c>
      <c r="E91" s="109"/>
      <c r="F91" s="109">
        <v>2</v>
      </c>
      <c r="G91" s="139">
        <f t="shared" si="4"/>
        <v>2</v>
      </c>
    </row>
    <row r="92" spans="2:7" ht="20.399999999999999">
      <c r="B92" s="137" t="s">
        <v>440</v>
      </c>
      <c r="C92" s="136" t="s">
        <v>116</v>
      </c>
      <c r="D92" s="137" t="s">
        <v>65</v>
      </c>
      <c r="E92" s="109"/>
      <c r="F92" s="109">
        <v>6</v>
      </c>
      <c r="G92" s="139">
        <f t="shared" si="4"/>
        <v>6</v>
      </c>
    </row>
    <row r="93" spans="2:7" ht="20.399999999999999">
      <c r="B93" s="137" t="s">
        <v>441</v>
      </c>
      <c r="C93" s="136" t="s">
        <v>257</v>
      </c>
      <c r="D93" s="137" t="s">
        <v>65</v>
      </c>
      <c r="E93" s="109"/>
      <c r="F93" s="109">
        <v>32</v>
      </c>
      <c r="G93" s="139">
        <f t="shared" si="4"/>
        <v>32</v>
      </c>
    </row>
    <row r="94" spans="2:7" ht="20.399999999999999">
      <c r="B94" s="137" t="s">
        <v>442</v>
      </c>
      <c r="C94" s="136" t="s">
        <v>258</v>
      </c>
      <c r="D94" s="137" t="s">
        <v>65</v>
      </c>
      <c r="E94" s="109"/>
      <c r="F94" s="109">
        <v>2</v>
      </c>
      <c r="G94" s="139">
        <f t="shared" si="4"/>
        <v>2</v>
      </c>
    </row>
    <row r="95" spans="2:7" ht="20.399999999999999">
      <c r="B95" s="137" t="s">
        <v>443</v>
      </c>
      <c r="C95" s="136" t="s">
        <v>260</v>
      </c>
      <c r="D95" s="137" t="s">
        <v>65</v>
      </c>
      <c r="E95" s="109"/>
      <c r="F95" s="109">
        <v>1</v>
      </c>
      <c r="G95" s="139">
        <f t="shared" si="4"/>
        <v>1</v>
      </c>
    </row>
    <row r="96" spans="2:7" ht="20.399999999999999">
      <c r="B96" s="137" t="s">
        <v>444</v>
      </c>
      <c r="C96" s="136" t="s">
        <v>259</v>
      </c>
      <c r="D96" s="137" t="s">
        <v>65</v>
      </c>
      <c r="E96" s="109"/>
      <c r="F96" s="109">
        <v>1</v>
      </c>
      <c r="G96" s="139">
        <f t="shared" si="4"/>
        <v>1</v>
      </c>
    </row>
    <row r="97" spans="2:7" ht="20.399999999999999">
      <c r="B97" s="137" t="s">
        <v>445</v>
      </c>
      <c r="C97" s="136" t="s">
        <v>261</v>
      </c>
      <c r="D97" s="137" t="s">
        <v>65</v>
      </c>
      <c r="E97" s="109"/>
      <c r="F97" s="109">
        <v>2</v>
      </c>
      <c r="G97" s="139">
        <f t="shared" si="4"/>
        <v>2</v>
      </c>
    </row>
    <row r="98" spans="2:7" ht="20.399999999999999">
      <c r="B98" s="137" t="s">
        <v>446</v>
      </c>
      <c r="C98" s="136" t="s">
        <v>262</v>
      </c>
      <c r="D98" s="137" t="s">
        <v>65</v>
      </c>
      <c r="E98" s="109"/>
      <c r="F98" s="109">
        <v>6</v>
      </c>
      <c r="G98" s="139">
        <f t="shared" si="4"/>
        <v>6</v>
      </c>
    </row>
    <row r="99" spans="2:7" ht="20.399999999999999">
      <c r="B99" s="137" t="s">
        <v>447</v>
      </c>
      <c r="C99" s="136" t="s">
        <v>268</v>
      </c>
      <c r="D99" s="137" t="s">
        <v>65</v>
      </c>
      <c r="E99" s="109"/>
      <c r="F99" s="109">
        <v>11</v>
      </c>
      <c r="G99" s="139">
        <f t="shared" si="4"/>
        <v>11</v>
      </c>
    </row>
    <row r="100" spans="2:7" ht="20.399999999999999">
      <c r="B100" s="137" t="s">
        <v>448</v>
      </c>
      <c r="C100" s="136" t="s">
        <v>269</v>
      </c>
      <c r="D100" s="137" t="s">
        <v>65</v>
      </c>
      <c r="E100" s="109"/>
      <c r="F100" s="109">
        <v>1</v>
      </c>
      <c r="G100" s="139">
        <f t="shared" si="4"/>
        <v>1</v>
      </c>
    </row>
    <row r="101" spans="2:7" ht="20.399999999999999">
      <c r="B101" s="137" t="s">
        <v>449</v>
      </c>
      <c r="C101" s="136" t="s">
        <v>270</v>
      </c>
      <c r="D101" s="137" t="s">
        <v>65</v>
      </c>
      <c r="E101" s="109"/>
      <c r="F101" s="109">
        <v>4</v>
      </c>
      <c r="G101" s="139">
        <f t="shared" si="4"/>
        <v>4</v>
      </c>
    </row>
    <row r="102" spans="2:7" ht="20.399999999999999">
      <c r="B102" s="137" t="s">
        <v>450</v>
      </c>
      <c r="C102" s="136" t="s">
        <v>271</v>
      </c>
      <c r="D102" s="137" t="s">
        <v>65</v>
      </c>
      <c r="E102" s="109"/>
      <c r="F102" s="109">
        <v>5</v>
      </c>
      <c r="G102" s="139">
        <f t="shared" si="4"/>
        <v>5</v>
      </c>
    </row>
    <row r="103" spans="2:7" ht="20.399999999999999">
      <c r="B103" s="137" t="s">
        <v>451</v>
      </c>
      <c r="C103" s="136" t="s">
        <v>272</v>
      </c>
      <c r="D103" s="137" t="s">
        <v>65</v>
      </c>
      <c r="E103" s="109"/>
      <c r="F103" s="109">
        <v>2</v>
      </c>
      <c r="G103" s="139">
        <f t="shared" si="4"/>
        <v>2</v>
      </c>
    </row>
    <row r="104" spans="2:7" ht="12">
      <c r="B104" s="140" t="s">
        <v>452</v>
      </c>
      <c r="C104" s="135" t="s">
        <v>117</v>
      </c>
      <c r="D104" s="135"/>
      <c r="E104" s="109"/>
      <c r="F104" s="109"/>
      <c r="G104" s="139"/>
    </row>
    <row r="105" spans="2:7" ht="20.399999999999999">
      <c r="B105" s="137" t="s">
        <v>453</v>
      </c>
      <c r="C105" s="136" t="s">
        <v>287</v>
      </c>
      <c r="D105" s="137" t="s">
        <v>66</v>
      </c>
      <c r="E105" s="109"/>
      <c r="F105" s="109">
        <v>12</v>
      </c>
      <c r="G105" s="139">
        <f t="shared" ref="G105:G111" si="5">SUM(E105:F105)</f>
        <v>12</v>
      </c>
    </row>
    <row r="106" spans="2:7" ht="20.399999999999999">
      <c r="B106" s="137" t="s">
        <v>454</v>
      </c>
      <c r="C106" s="136" t="s">
        <v>118</v>
      </c>
      <c r="D106" s="137" t="s">
        <v>66</v>
      </c>
      <c r="E106" s="109"/>
      <c r="F106" s="109">
        <v>21</v>
      </c>
      <c r="G106" s="139">
        <f t="shared" si="5"/>
        <v>21</v>
      </c>
    </row>
    <row r="107" spans="2:7" ht="20.399999999999999">
      <c r="B107" s="137" t="s">
        <v>455</v>
      </c>
      <c r="C107" s="136" t="s">
        <v>119</v>
      </c>
      <c r="D107" s="137" t="s">
        <v>66</v>
      </c>
      <c r="E107" s="109"/>
      <c r="F107" s="109">
        <v>9</v>
      </c>
      <c r="G107" s="139">
        <f t="shared" si="5"/>
        <v>9</v>
      </c>
    </row>
    <row r="108" spans="2:7" ht="20.399999999999999">
      <c r="B108" s="137" t="s">
        <v>456</v>
      </c>
      <c r="C108" s="136" t="s">
        <v>120</v>
      </c>
      <c r="D108" s="137" t="s">
        <v>66</v>
      </c>
      <c r="E108" s="109"/>
      <c r="F108" s="109">
        <v>27</v>
      </c>
      <c r="G108" s="139">
        <f t="shared" si="5"/>
        <v>27</v>
      </c>
    </row>
    <row r="109" spans="2:7" ht="20.399999999999999">
      <c r="B109" s="137" t="s">
        <v>457</v>
      </c>
      <c r="C109" s="136" t="s">
        <v>121</v>
      </c>
      <c r="D109" s="137" t="s">
        <v>66</v>
      </c>
      <c r="E109" s="109"/>
      <c r="F109" s="109">
        <v>15</v>
      </c>
      <c r="G109" s="139">
        <f t="shared" si="5"/>
        <v>15</v>
      </c>
    </row>
    <row r="110" spans="2:7" ht="20.399999999999999">
      <c r="B110" s="137" t="s">
        <v>458</v>
      </c>
      <c r="C110" s="136" t="s">
        <v>122</v>
      </c>
      <c r="D110" s="137" t="s">
        <v>66</v>
      </c>
      <c r="E110" s="109"/>
      <c r="F110" s="109">
        <v>3</v>
      </c>
      <c r="G110" s="139">
        <f t="shared" si="5"/>
        <v>3</v>
      </c>
    </row>
    <row r="111" spans="2:7" ht="20.399999999999999">
      <c r="B111" s="137" t="s">
        <v>459</v>
      </c>
      <c r="C111" s="136" t="s">
        <v>123</v>
      </c>
      <c r="D111" s="137" t="s">
        <v>66</v>
      </c>
      <c r="E111" s="109"/>
      <c r="F111" s="109">
        <v>6</v>
      </c>
      <c r="G111" s="139">
        <f t="shared" si="5"/>
        <v>6</v>
      </c>
    </row>
    <row r="112" spans="2:7" ht="14.25" customHeight="1">
      <c r="B112" s="140" t="s">
        <v>460</v>
      </c>
      <c r="C112" s="135" t="s">
        <v>124</v>
      </c>
      <c r="D112" s="135"/>
      <c r="E112" s="109"/>
      <c r="F112" s="109"/>
      <c r="G112" s="139"/>
    </row>
    <row r="113" spans="2:7" ht="23.25" customHeight="1">
      <c r="B113" s="137" t="s">
        <v>391</v>
      </c>
      <c r="C113" s="136" t="s">
        <v>288</v>
      </c>
      <c r="D113" s="137" t="s">
        <v>65</v>
      </c>
      <c r="E113" s="109"/>
      <c r="F113" s="109">
        <f>F105/3</f>
        <v>4</v>
      </c>
      <c r="G113" s="139">
        <f t="shared" ref="G113:G119" si="6">SUM(E113:F113)</f>
        <v>4</v>
      </c>
    </row>
    <row r="114" spans="2:7" ht="20.399999999999999">
      <c r="B114" s="137" t="s">
        <v>461</v>
      </c>
      <c r="C114" s="136" t="s">
        <v>125</v>
      </c>
      <c r="D114" s="137" t="s">
        <v>65</v>
      </c>
      <c r="E114" s="109"/>
      <c r="F114" s="109">
        <f t="shared" ref="F114:F119" si="7">F106/3</f>
        <v>7</v>
      </c>
      <c r="G114" s="139">
        <f t="shared" si="6"/>
        <v>7</v>
      </c>
    </row>
    <row r="115" spans="2:7" ht="20.399999999999999">
      <c r="B115" s="137" t="s">
        <v>462</v>
      </c>
      <c r="C115" s="136" t="s">
        <v>126</v>
      </c>
      <c r="D115" s="137" t="s">
        <v>65</v>
      </c>
      <c r="E115" s="109"/>
      <c r="F115" s="109">
        <f t="shared" si="7"/>
        <v>3</v>
      </c>
      <c r="G115" s="139">
        <f t="shared" si="6"/>
        <v>3</v>
      </c>
    </row>
    <row r="116" spans="2:7" ht="20.399999999999999">
      <c r="B116" s="137" t="s">
        <v>463</v>
      </c>
      <c r="C116" s="136" t="s">
        <v>127</v>
      </c>
      <c r="D116" s="137" t="s">
        <v>65</v>
      </c>
      <c r="E116" s="109"/>
      <c r="F116" s="109">
        <f t="shared" si="7"/>
        <v>9</v>
      </c>
      <c r="G116" s="139">
        <f t="shared" si="6"/>
        <v>9</v>
      </c>
    </row>
    <row r="117" spans="2:7" ht="20.399999999999999">
      <c r="B117" s="137" t="s">
        <v>464</v>
      </c>
      <c r="C117" s="136" t="s">
        <v>128</v>
      </c>
      <c r="D117" s="137" t="s">
        <v>65</v>
      </c>
      <c r="E117" s="109"/>
      <c r="F117" s="109">
        <f t="shared" si="7"/>
        <v>5</v>
      </c>
      <c r="G117" s="139">
        <f t="shared" si="6"/>
        <v>5</v>
      </c>
    </row>
    <row r="118" spans="2:7" ht="20.399999999999999">
      <c r="B118" s="137" t="s">
        <v>465</v>
      </c>
      <c r="C118" s="136" t="s">
        <v>129</v>
      </c>
      <c r="D118" s="137" t="s">
        <v>65</v>
      </c>
      <c r="E118" s="109"/>
      <c r="F118" s="109">
        <f t="shared" si="7"/>
        <v>1</v>
      </c>
      <c r="G118" s="139">
        <f t="shared" si="6"/>
        <v>1</v>
      </c>
    </row>
    <row r="119" spans="2:7" ht="20.399999999999999">
      <c r="B119" s="137" t="s">
        <v>466</v>
      </c>
      <c r="C119" s="136" t="s">
        <v>130</v>
      </c>
      <c r="D119" s="137" t="s">
        <v>65</v>
      </c>
      <c r="E119" s="109"/>
      <c r="F119" s="109">
        <f t="shared" si="7"/>
        <v>2</v>
      </c>
      <c r="G119" s="139">
        <f t="shared" si="6"/>
        <v>2</v>
      </c>
    </row>
    <row r="120" spans="2:7" ht="12">
      <c r="B120" s="140" t="s">
        <v>467</v>
      </c>
      <c r="C120" s="135" t="s">
        <v>67</v>
      </c>
      <c r="D120" s="135"/>
      <c r="E120" s="109"/>
      <c r="F120" s="109"/>
      <c r="G120" s="139"/>
    </row>
    <row r="121" spans="2:7" ht="20.399999999999999">
      <c r="B121" s="137" t="s">
        <v>468</v>
      </c>
      <c r="C121" s="136" t="s">
        <v>132</v>
      </c>
      <c r="D121" s="137" t="s">
        <v>66</v>
      </c>
      <c r="E121" s="109"/>
      <c r="F121" s="109">
        <v>165</v>
      </c>
      <c r="G121" s="139">
        <f t="shared" ref="G121:G132" si="8">SUM(E121:F121)</f>
        <v>165</v>
      </c>
    </row>
    <row r="122" spans="2:7" ht="20.399999999999999">
      <c r="B122" s="137" t="s">
        <v>470</v>
      </c>
      <c r="C122" s="136" t="s">
        <v>133</v>
      </c>
      <c r="D122" s="137" t="s">
        <v>66</v>
      </c>
      <c r="E122" s="109"/>
      <c r="F122" s="109">
        <v>3</v>
      </c>
      <c r="G122" s="139">
        <f t="shared" si="8"/>
        <v>3</v>
      </c>
    </row>
    <row r="123" spans="2:7" ht="20.399999999999999">
      <c r="B123" s="137" t="s">
        <v>469</v>
      </c>
      <c r="C123" s="136" t="s">
        <v>134</v>
      </c>
      <c r="D123" s="137" t="s">
        <v>66</v>
      </c>
      <c r="E123" s="109"/>
      <c r="F123" s="109">
        <v>12</v>
      </c>
      <c r="G123" s="139">
        <f t="shared" si="8"/>
        <v>12</v>
      </c>
    </row>
    <row r="124" spans="2:7" ht="20.399999999999999">
      <c r="B124" s="137" t="s">
        <v>471</v>
      </c>
      <c r="C124" s="136" t="s">
        <v>135</v>
      </c>
      <c r="D124" s="137" t="s">
        <v>66</v>
      </c>
      <c r="E124" s="109"/>
      <c r="F124" s="109">
        <v>165</v>
      </c>
      <c r="G124" s="139">
        <f t="shared" si="8"/>
        <v>165</v>
      </c>
    </row>
    <row r="125" spans="2:7" ht="20.399999999999999">
      <c r="B125" s="137" t="s">
        <v>472</v>
      </c>
      <c r="C125" s="136" t="s">
        <v>136</v>
      </c>
      <c r="D125" s="137" t="s">
        <v>66</v>
      </c>
      <c r="E125" s="109"/>
      <c r="F125" s="109">
        <v>12</v>
      </c>
      <c r="G125" s="139">
        <f t="shared" si="8"/>
        <v>12</v>
      </c>
    </row>
    <row r="126" spans="2:7" ht="26.25" customHeight="1">
      <c r="B126" s="137" t="s">
        <v>473</v>
      </c>
      <c r="C126" s="136" t="s">
        <v>137</v>
      </c>
      <c r="D126" s="137" t="s">
        <v>66</v>
      </c>
      <c r="E126" s="109"/>
      <c r="F126" s="109">
        <v>76</v>
      </c>
      <c r="G126" s="139">
        <f t="shared" si="8"/>
        <v>76</v>
      </c>
    </row>
    <row r="127" spans="2:7" ht="30.6">
      <c r="B127" s="137" t="s">
        <v>474</v>
      </c>
      <c r="C127" s="136" t="s">
        <v>138</v>
      </c>
      <c r="D127" s="137" t="s">
        <v>66</v>
      </c>
      <c r="E127" s="109"/>
      <c r="F127" s="109">
        <v>36</v>
      </c>
      <c r="G127" s="139">
        <f t="shared" si="8"/>
        <v>36</v>
      </c>
    </row>
    <row r="128" spans="2:7" ht="20.399999999999999">
      <c r="B128" s="137" t="s">
        <v>475</v>
      </c>
      <c r="C128" s="136" t="s">
        <v>139</v>
      </c>
      <c r="D128" s="137" t="s">
        <v>66</v>
      </c>
      <c r="E128" s="109"/>
      <c r="F128" s="109">
        <v>18</v>
      </c>
      <c r="G128" s="139">
        <f t="shared" si="8"/>
        <v>18</v>
      </c>
    </row>
    <row r="129" spans="2:7" ht="20.399999999999999">
      <c r="B129" s="137" t="s">
        <v>476</v>
      </c>
      <c r="C129" s="136" t="s">
        <v>140</v>
      </c>
      <c r="D129" s="137" t="s">
        <v>65</v>
      </c>
      <c r="E129" s="109"/>
      <c r="F129" s="109">
        <v>3</v>
      </c>
      <c r="G129" s="139">
        <f t="shared" si="8"/>
        <v>3</v>
      </c>
    </row>
    <row r="130" spans="2:7" ht="20.399999999999999">
      <c r="B130" s="137" t="s">
        <v>477</v>
      </c>
      <c r="C130" s="136" t="s">
        <v>141</v>
      </c>
      <c r="D130" s="137" t="s">
        <v>65</v>
      </c>
      <c r="E130" s="109"/>
      <c r="F130" s="109">
        <v>2</v>
      </c>
      <c r="G130" s="139">
        <f t="shared" si="8"/>
        <v>2</v>
      </c>
    </row>
    <row r="131" spans="2:7" ht="20.399999999999999">
      <c r="B131" s="137" t="s">
        <v>478</v>
      </c>
      <c r="C131" s="136" t="s">
        <v>142</v>
      </c>
      <c r="D131" s="137" t="s">
        <v>65</v>
      </c>
      <c r="E131" s="109"/>
      <c r="F131" s="109">
        <v>2</v>
      </c>
      <c r="G131" s="139">
        <f t="shared" si="8"/>
        <v>2</v>
      </c>
    </row>
    <row r="132" spans="2:7" ht="20.399999999999999">
      <c r="B132" s="137" t="s">
        <v>479</v>
      </c>
      <c r="C132" s="136" t="s">
        <v>143</v>
      </c>
      <c r="D132" s="137" t="s">
        <v>65</v>
      </c>
      <c r="E132" s="109"/>
      <c r="F132" s="109">
        <v>2</v>
      </c>
      <c r="G132" s="139">
        <f t="shared" si="8"/>
        <v>2</v>
      </c>
    </row>
    <row r="133" spans="2:7" ht="12">
      <c r="B133" s="140" t="s">
        <v>480</v>
      </c>
      <c r="C133" s="135" t="s">
        <v>145</v>
      </c>
      <c r="D133" s="135"/>
      <c r="E133" s="109"/>
      <c r="F133" s="109"/>
      <c r="G133" s="139"/>
    </row>
    <row r="134" spans="2:7" ht="20.399999999999999">
      <c r="B134" s="137" t="s">
        <v>392</v>
      </c>
      <c r="C134" s="136" t="s">
        <v>231</v>
      </c>
      <c r="D134" s="137" t="s">
        <v>65</v>
      </c>
      <c r="E134" s="109"/>
      <c r="F134" s="109">
        <v>10</v>
      </c>
      <c r="G134" s="139">
        <f t="shared" ref="G134:G150" si="9">SUM(E134:F134)</f>
        <v>10</v>
      </c>
    </row>
    <row r="135" spans="2:7" ht="14.25" customHeight="1">
      <c r="B135" s="137" t="s">
        <v>481</v>
      </c>
      <c r="C135" s="136" t="s">
        <v>232</v>
      </c>
      <c r="D135" s="137" t="s">
        <v>65</v>
      </c>
      <c r="E135" s="109"/>
      <c r="F135" s="109">
        <v>1</v>
      </c>
      <c r="G135" s="139">
        <f t="shared" si="9"/>
        <v>1</v>
      </c>
    </row>
    <row r="136" spans="2:7" ht="20.399999999999999">
      <c r="B136" s="137" t="s">
        <v>482</v>
      </c>
      <c r="C136" s="136" t="s">
        <v>148</v>
      </c>
      <c r="D136" s="137" t="s">
        <v>65</v>
      </c>
      <c r="E136" s="109"/>
      <c r="F136" s="109">
        <v>4</v>
      </c>
      <c r="G136" s="139">
        <f t="shared" si="9"/>
        <v>4</v>
      </c>
    </row>
    <row r="137" spans="2:7" ht="20.399999999999999">
      <c r="B137" s="137" t="s">
        <v>483</v>
      </c>
      <c r="C137" s="136" t="s">
        <v>146</v>
      </c>
      <c r="D137" s="137" t="s">
        <v>65</v>
      </c>
      <c r="E137" s="109"/>
      <c r="F137" s="109">
        <v>2</v>
      </c>
      <c r="G137" s="139">
        <f t="shared" si="9"/>
        <v>2</v>
      </c>
    </row>
    <row r="138" spans="2:7" ht="20.399999999999999">
      <c r="B138" s="137" t="s">
        <v>484</v>
      </c>
      <c r="C138" s="136" t="s">
        <v>147</v>
      </c>
      <c r="D138" s="137" t="s">
        <v>65</v>
      </c>
      <c r="E138" s="109"/>
      <c r="F138" s="109">
        <v>4</v>
      </c>
      <c r="G138" s="139">
        <f t="shared" si="9"/>
        <v>4</v>
      </c>
    </row>
    <row r="139" spans="2:7" ht="20.399999999999999">
      <c r="B139" s="137" t="s">
        <v>485</v>
      </c>
      <c r="C139" s="136" t="s">
        <v>289</v>
      </c>
      <c r="D139" s="137" t="s">
        <v>65</v>
      </c>
      <c r="E139" s="109"/>
      <c r="F139" s="109">
        <v>1</v>
      </c>
      <c r="G139" s="139">
        <f t="shared" si="9"/>
        <v>1</v>
      </c>
    </row>
    <row r="140" spans="2:7" ht="20.399999999999999">
      <c r="B140" s="137" t="s">
        <v>486</v>
      </c>
      <c r="C140" s="136" t="s">
        <v>290</v>
      </c>
      <c r="D140" s="137" t="s">
        <v>65</v>
      </c>
      <c r="E140" s="109"/>
      <c r="F140" s="109">
        <v>2</v>
      </c>
      <c r="G140" s="139">
        <f t="shared" si="9"/>
        <v>2</v>
      </c>
    </row>
    <row r="141" spans="2:7" ht="20.399999999999999">
      <c r="B141" s="137" t="s">
        <v>487</v>
      </c>
      <c r="C141" s="136" t="s">
        <v>291</v>
      </c>
      <c r="D141" s="137" t="s">
        <v>65</v>
      </c>
      <c r="E141" s="109"/>
      <c r="F141" s="109">
        <v>1</v>
      </c>
      <c r="G141" s="139">
        <f t="shared" si="9"/>
        <v>1</v>
      </c>
    </row>
    <row r="142" spans="2:7" ht="20.399999999999999">
      <c r="B142" s="137" t="s">
        <v>488</v>
      </c>
      <c r="C142" s="136" t="s">
        <v>292</v>
      </c>
      <c r="D142" s="137" t="s">
        <v>65</v>
      </c>
      <c r="E142" s="109"/>
      <c r="F142" s="109">
        <v>1</v>
      </c>
      <c r="G142" s="139">
        <f t="shared" si="9"/>
        <v>1</v>
      </c>
    </row>
    <row r="143" spans="2:7" ht="20.399999999999999">
      <c r="B143" s="137" t="s">
        <v>489</v>
      </c>
      <c r="C143" s="136" t="s">
        <v>293</v>
      </c>
      <c r="D143" s="137" t="s">
        <v>65</v>
      </c>
      <c r="E143" s="109"/>
      <c r="F143" s="109">
        <v>2</v>
      </c>
      <c r="G143" s="139">
        <f t="shared" si="9"/>
        <v>2</v>
      </c>
    </row>
    <row r="144" spans="2:7" ht="20.399999999999999">
      <c r="B144" s="137" t="s">
        <v>490</v>
      </c>
      <c r="C144" s="136" t="s">
        <v>149</v>
      </c>
      <c r="D144" s="137" t="s">
        <v>65</v>
      </c>
      <c r="E144" s="109"/>
      <c r="F144" s="109">
        <v>54</v>
      </c>
      <c r="G144" s="139">
        <f t="shared" si="9"/>
        <v>54</v>
      </c>
    </row>
    <row r="145" spans="2:11" ht="20.399999999999999">
      <c r="B145" s="137" t="s">
        <v>491</v>
      </c>
      <c r="C145" s="136" t="s">
        <v>247</v>
      </c>
      <c r="D145" s="137" t="s">
        <v>65</v>
      </c>
      <c r="E145" s="109"/>
      <c r="F145" s="109">
        <v>1</v>
      </c>
      <c r="G145" s="139">
        <f t="shared" si="9"/>
        <v>1</v>
      </c>
    </row>
    <row r="146" spans="2:11" ht="20.399999999999999">
      <c r="B146" s="137" t="s">
        <v>492</v>
      </c>
      <c r="C146" s="136" t="s">
        <v>248</v>
      </c>
      <c r="D146" s="137" t="s">
        <v>65</v>
      </c>
      <c r="E146" s="109"/>
      <c r="F146" s="109">
        <v>1</v>
      </c>
      <c r="G146" s="139">
        <f t="shared" si="9"/>
        <v>1</v>
      </c>
    </row>
    <row r="147" spans="2:11" ht="20.399999999999999">
      <c r="B147" s="137" t="s">
        <v>493</v>
      </c>
      <c r="C147" s="136" t="s">
        <v>249</v>
      </c>
      <c r="D147" s="137" t="s">
        <v>65</v>
      </c>
      <c r="E147" s="109"/>
      <c r="F147" s="109">
        <v>4</v>
      </c>
      <c r="G147" s="139">
        <f t="shared" si="9"/>
        <v>4</v>
      </c>
    </row>
    <row r="148" spans="2:11" ht="20.399999999999999">
      <c r="B148" s="137" t="s">
        <v>494</v>
      </c>
      <c r="C148" s="136" t="s">
        <v>250</v>
      </c>
      <c r="D148" s="137" t="s">
        <v>65</v>
      </c>
      <c r="E148" s="109"/>
      <c r="F148" s="109">
        <v>10</v>
      </c>
      <c r="G148" s="139">
        <f t="shared" si="9"/>
        <v>10</v>
      </c>
    </row>
    <row r="149" spans="2:11" ht="12">
      <c r="B149" s="137" t="s">
        <v>495</v>
      </c>
      <c r="C149" s="136" t="s">
        <v>251</v>
      </c>
      <c r="D149" s="137" t="s">
        <v>65</v>
      </c>
      <c r="E149" s="109"/>
      <c r="F149" s="109">
        <v>10</v>
      </c>
      <c r="G149" s="139">
        <f t="shared" si="9"/>
        <v>10</v>
      </c>
    </row>
    <row r="150" spans="2:11" ht="12">
      <c r="B150" s="137" t="s">
        <v>496</v>
      </c>
      <c r="C150" s="136" t="s">
        <v>150</v>
      </c>
      <c r="D150" s="137" t="s">
        <v>65</v>
      </c>
      <c r="E150" s="109"/>
      <c r="F150" s="109">
        <v>2</v>
      </c>
      <c r="G150" s="139">
        <f t="shared" si="9"/>
        <v>2</v>
      </c>
    </row>
    <row r="151" spans="2:11" ht="12">
      <c r="B151" s="140" t="s">
        <v>497</v>
      </c>
      <c r="C151" s="135" t="s">
        <v>151</v>
      </c>
      <c r="D151" s="135"/>
      <c r="E151" s="109"/>
      <c r="F151" s="109"/>
      <c r="G151" s="139"/>
    </row>
    <row r="152" spans="2:11" ht="12">
      <c r="B152" s="137" t="s">
        <v>498</v>
      </c>
      <c r="C152" s="136" t="s">
        <v>339</v>
      </c>
      <c r="D152" s="137" t="s">
        <v>65</v>
      </c>
      <c r="E152" s="109">
        <v>1</v>
      </c>
      <c r="F152" s="109"/>
      <c r="G152" s="139">
        <f>SUM(E152:F152)</f>
        <v>1</v>
      </c>
    </row>
    <row r="153" spans="2:11" ht="12">
      <c r="B153" s="137" t="s">
        <v>499</v>
      </c>
      <c r="C153" s="136" t="s">
        <v>152</v>
      </c>
      <c r="D153" s="137" t="s">
        <v>65</v>
      </c>
      <c r="E153" s="109"/>
      <c r="F153" s="109">
        <v>2</v>
      </c>
      <c r="G153" s="139">
        <f>SUM(E153:F153)</f>
        <v>2</v>
      </c>
    </row>
    <row r="154" spans="2:11" ht="15" customHeight="1" thickBot="1"/>
    <row r="155" spans="2:11" s="76" customFormat="1" ht="18.75" customHeight="1">
      <c r="B155" s="197" t="s">
        <v>635</v>
      </c>
      <c r="C155" s="198"/>
      <c r="D155" s="198"/>
      <c r="E155" s="198"/>
      <c r="F155" s="198"/>
      <c r="G155" s="199"/>
      <c r="H155" s="75"/>
      <c r="I155" s="75"/>
      <c r="J155" s="75"/>
      <c r="K155" s="75"/>
    </row>
    <row r="156" spans="2:11" s="76" customFormat="1" ht="15" customHeight="1">
      <c r="B156" s="200"/>
      <c r="C156" s="201"/>
      <c r="D156" s="201"/>
      <c r="E156" s="201"/>
      <c r="F156" s="201"/>
      <c r="G156" s="202"/>
      <c r="H156" s="75"/>
      <c r="I156" s="75"/>
      <c r="J156" s="75"/>
      <c r="K156" s="75"/>
    </row>
    <row r="157" spans="2:11" s="76" customFormat="1" ht="15" customHeight="1">
      <c r="B157" s="200"/>
      <c r="C157" s="201"/>
      <c r="D157" s="201"/>
      <c r="E157" s="201"/>
      <c r="F157" s="201"/>
      <c r="G157" s="202"/>
      <c r="H157" s="75"/>
      <c r="I157" s="75"/>
      <c r="J157" s="75"/>
      <c r="K157" s="75"/>
    </row>
    <row r="158" spans="2:11" s="76" customFormat="1" ht="15" customHeight="1">
      <c r="B158" s="200"/>
      <c r="C158" s="201"/>
      <c r="D158" s="201"/>
      <c r="E158" s="201"/>
      <c r="F158" s="201"/>
      <c r="G158" s="202"/>
      <c r="H158" s="75"/>
      <c r="I158" s="75"/>
      <c r="J158" s="75"/>
      <c r="K158" s="75"/>
    </row>
    <row r="159" spans="2:11" s="76" customFormat="1" ht="15" customHeight="1">
      <c r="B159" s="200"/>
      <c r="C159" s="201"/>
      <c r="D159" s="201"/>
      <c r="E159" s="201"/>
      <c r="F159" s="201"/>
      <c r="G159" s="202"/>
      <c r="H159" s="75"/>
      <c r="I159" s="75"/>
      <c r="J159" s="75"/>
      <c r="K159" s="75"/>
    </row>
    <row r="160" spans="2:11" s="76" customFormat="1" ht="10.5" customHeight="1" thickBot="1">
      <c r="B160" s="203"/>
      <c r="C160" s="204"/>
      <c r="D160" s="204"/>
      <c r="E160" s="204"/>
      <c r="F160" s="204"/>
      <c r="G160" s="205"/>
      <c r="H160" s="75"/>
      <c r="I160" s="75"/>
      <c r="J160" s="75"/>
      <c r="K160" s="75"/>
    </row>
    <row r="161" spans="2:11" s="76" customFormat="1" ht="15" customHeight="1">
      <c r="B161" s="144"/>
      <c r="H161" s="75"/>
      <c r="I161" s="75"/>
      <c r="J161" s="75"/>
      <c r="K161" s="75"/>
    </row>
    <row r="162" spans="2:11" s="76" customFormat="1" ht="15" customHeight="1">
      <c r="B162" s="144"/>
      <c r="H162" s="75"/>
      <c r="I162" s="75"/>
      <c r="J162" s="75"/>
      <c r="K162" s="75"/>
    </row>
    <row r="163" spans="2:11" s="76" customFormat="1" ht="15" customHeight="1">
      <c r="B163" s="144"/>
      <c r="D163" s="75"/>
      <c r="H163" s="75"/>
      <c r="I163" s="75"/>
      <c r="J163" s="75"/>
      <c r="K163" s="75"/>
    </row>
    <row r="164" spans="2:11" s="76" customFormat="1" ht="15" customHeight="1">
      <c r="B164" s="144"/>
      <c r="D164" s="75"/>
      <c r="H164" s="75"/>
      <c r="I164" s="75"/>
      <c r="J164" s="75"/>
      <c r="K164" s="75"/>
    </row>
    <row r="165" spans="2:11" ht="15" customHeight="1">
      <c r="B165" s="144"/>
      <c r="C165" s="76"/>
    </row>
  </sheetData>
  <autoFilter ref="B10:G150" xr:uid="{00000000-0009-0000-0000-000002000000}"/>
  <mergeCells count="12">
    <mergeCell ref="B155:G155"/>
    <mergeCell ref="B156:G160"/>
    <mergeCell ref="G7:G8"/>
    <mergeCell ref="B1:D1"/>
    <mergeCell ref="B6:D6"/>
    <mergeCell ref="E6:G6"/>
    <mergeCell ref="B7:B8"/>
    <mergeCell ref="C7:C8"/>
    <mergeCell ref="D7:D8"/>
    <mergeCell ref="F7:F8"/>
    <mergeCell ref="E7:E8"/>
    <mergeCell ref="B2:E4"/>
  </mergeCells>
  <phoneticPr fontId="42" type="noConversion"/>
  <conditionalFormatting sqref="B9:C9 B7:D7 B10:G153">
    <cfRule type="cellIs" dxfId="40" priority="34" stopIfTrue="1" operator="equal">
      <formula>0</formula>
    </cfRule>
  </conditionalFormatting>
  <conditionalFormatting sqref="G7">
    <cfRule type="cellIs" dxfId="39" priority="9" stopIfTrue="1" operator="equal">
      <formula>0</formula>
    </cfRule>
  </conditionalFormatting>
  <conditionalFormatting sqref="E7">
    <cfRule type="cellIs" dxfId="38" priority="7" stopIfTrue="1" operator="equal">
      <formula>0</formula>
    </cfRule>
  </conditionalFormatting>
  <conditionalFormatting sqref="F7">
    <cfRule type="cellIs" dxfId="37" priority="6" stopIfTrue="1" operator="equal">
      <formula>0</formula>
    </cfRule>
  </conditionalFormatting>
  <printOptions horizontalCentered="1"/>
  <pageMargins left="0.39370078740157483" right="0.39370078740157483" top="0.59055118110236227" bottom="0.39370078740157483" header="0.31496062992125984" footer="0.39370078740157483"/>
  <pageSetup paperSize="9" scale="80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116"/>
  <sheetViews>
    <sheetView showGridLines="0" zoomScale="130" zoomScaleNormal="130" zoomScaleSheetLayoutView="110" workbookViewId="0">
      <selection activeCell="C17" sqref="C17"/>
    </sheetView>
  </sheetViews>
  <sheetFormatPr defaultColWidth="9.109375" defaultRowHeight="15" customHeight="1"/>
  <cols>
    <col min="1" max="1" width="1.6640625" style="113" customWidth="1"/>
    <col min="2" max="2" width="15" style="150" customWidth="1"/>
    <col min="3" max="3" width="73.6640625" style="113" customWidth="1"/>
    <col min="4" max="4" width="8.33203125" style="113" customWidth="1"/>
    <col min="5" max="5" width="12" style="112" customWidth="1"/>
    <col min="6" max="6" width="11.109375" style="112" customWidth="1"/>
    <col min="7" max="7" width="10.109375" style="112" customWidth="1"/>
    <col min="8" max="16384" width="9.109375" style="113"/>
  </cols>
  <sheetData>
    <row r="1" spans="2:19" ht="4.5" customHeight="1" thickBot="1">
      <c r="B1" s="220"/>
      <c r="C1" s="220"/>
      <c r="D1" s="220"/>
      <c r="H1" s="112"/>
      <c r="I1" s="112"/>
    </row>
    <row r="2" spans="2:19" ht="12" customHeight="1">
      <c r="B2" s="214" t="s">
        <v>153</v>
      </c>
      <c r="C2" s="215"/>
      <c r="D2" s="215"/>
      <c r="E2" s="215"/>
      <c r="F2" s="162"/>
      <c r="G2" s="159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2:19" ht="20.25" customHeight="1">
      <c r="B3" s="216"/>
      <c r="C3" s="217"/>
      <c r="D3" s="217"/>
      <c r="E3" s="217"/>
      <c r="F3" s="163"/>
      <c r="G3" s="160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2:19" ht="22.5" customHeight="1" thickBot="1">
      <c r="B4" s="218"/>
      <c r="C4" s="219"/>
      <c r="D4" s="219"/>
      <c r="E4" s="219"/>
      <c r="F4" s="164"/>
      <c r="G4" s="161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2:19" ht="10.5" customHeight="1">
      <c r="B5" s="114"/>
      <c r="C5" s="114"/>
      <c r="D5" s="114"/>
      <c r="H5" s="112"/>
      <c r="I5" s="112"/>
    </row>
    <row r="6" spans="2:19" s="115" customFormat="1" ht="13.8">
      <c r="B6" s="221" t="s">
        <v>61</v>
      </c>
      <c r="C6" s="222"/>
      <c r="D6" s="222"/>
      <c r="E6" s="210"/>
      <c r="F6" s="210"/>
      <c r="G6" s="210"/>
    </row>
    <row r="7" spans="2:19" ht="27.75" customHeight="1">
      <c r="B7" s="211" t="s">
        <v>57</v>
      </c>
      <c r="C7" s="211" t="s">
        <v>58</v>
      </c>
      <c r="D7" s="211" t="s">
        <v>64</v>
      </c>
      <c r="E7" s="213" t="s">
        <v>236</v>
      </c>
      <c r="F7" s="213" t="s">
        <v>237</v>
      </c>
      <c r="G7" s="206" t="s">
        <v>63</v>
      </c>
    </row>
    <row r="8" spans="2:19" ht="27.75" customHeight="1">
      <c r="B8" s="212"/>
      <c r="C8" s="212"/>
      <c r="D8" s="212"/>
      <c r="E8" s="213"/>
      <c r="F8" s="213"/>
      <c r="G8" s="206"/>
    </row>
    <row r="9" spans="2:19" s="117" customFormat="1" ht="5.0999999999999996" customHeight="1">
      <c r="B9" s="149"/>
      <c r="C9" s="116"/>
      <c r="D9" s="116"/>
      <c r="E9" s="116"/>
      <c r="F9" s="116"/>
      <c r="G9" s="118"/>
    </row>
    <row r="10" spans="2:19" s="120" customFormat="1" ht="12">
      <c r="B10" s="140" t="s">
        <v>53</v>
      </c>
      <c r="C10" s="145" t="s">
        <v>155</v>
      </c>
      <c r="D10" s="145"/>
      <c r="E10" s="119"/>
      <c r="F10" s="119"/>
      <c r="G10" s="148"/>
    </row>
    <row r="11" spans="2:19" s="120" customFormat="1" ht="12">
      <c r="B11" s="140" t="s">
        <v>500</v>
      </c>
      <c r="C11" s="145" t="s">
        <v>156</v>
      </c>
      <c r="D11" s="145"/>
      <c r="E11" s="119"/>
      <c r="F11" s="119"/>
      <c r="G11" s="148"/>
    </row>
    <row r="12" spans="2:19" s="120" customFormat="1" ht="20.399999999999999">
      <c r="B12" s="137" t="s">
        <v>501</v>
      </c>
      <c r="C12" s="146" t="s">
        <v>157</v>
      </c>
      <c r="D12" s="147" t="s">
        <v>66</v>
      </c>
      <c r="E12" s="119"/>
      <c r="F12" s="119">
        <v>96</v>
      </c>
      <c r="G12" s="148">
        <f>SUM(E12:F12)</f>
        <v>96</v>
      </c>
    </row>
    <row r="13" spans="2:19" s="120" customFormat="1" ht="20.399999999999999">
      <c r="B13" s="137" t="s">
        <v>502</v>
      </c>
      <c r="C13" s="146" t="s">
        <v>158</v>
      </c>
      <c r="D13" s="147" t="s">
        <v>66</v>
      </c>
      <c r="E13" s="119"/>
      <c r="F13" s="119">
        <v>210</v>
      </c>
      <c r="G13" s="148">
        <f>SUM(E13:F13)</f>
        <v>210</v>
      </c>
    </row>
    <row r="14" spans="2:19" s="120" customFormat="1" ht="20.399999999999999">
      <c r="B14" s="137" t="s">
        <v>503</v>
      </c>
      <c r="C14" s="146" t="s">
        <v>159</v>
      </c>
      <c r="D14" s="147" t="s">
        <v>66</v>
      </c>
      <c r="E14" s="119"/>
      <c r="F14" s="119">
        <v>120</v>
      </c>
      <c r="G14" s="148">
        <f>SUM(E14:F14)</f>
        <v>120</v>
      </c>
    </row>
    <row r="15" spans="2:19" ht="20.399999999999999">
      <c r="B15" s="137" t="s">
        <v>504</v>
      </c>
      <c r="C15" s="146" t="s">
        <v>160</v>
      </c>
      <c r="D15" s="147" t="s">
        <v>66</v>
      </c>
      <c r="E15" s="119"/>
      <c r="F15" s="119">
        <v>96</v>
      </c>
      <c r="G15" s="148">
        <f>SUM(E15:F15)</f>
        <v>96</v>
      </c>
    </row>
    <row r="16" spans="2:19" ht="12">
      <c r="B16" s="140" t="s">
        <v>511</v>
      </c>
      <c r="C16" s="145" t="s">
        <v>161</v>
      </c>
      <c r="D16" s="145"/>
      <c r="E16" s="119"/>
      <c r="F16" s="119"/>
      <c r="G16" s="148"/>
    </row>
    <row r="17" spans="2:7" ht="30.6">
      <c r="B17" s="137" t="s">
        <v>512</v>
      </c>
      <c r="C17" s="146" t="s">
        <v>162</v>
      </c>
      <c r="D17" s="147" t="s">
        <v>65</v>
      </c>
      <c r="E17" s="119"/>
      <c r="F17" s="119">
        <v>72</v>
      </c>
      <c r="G17" s="148">
        <f t="shared" ref="G17:G53" si="0">SUM(E17:F17)</f>
        <v>72</v>
      </c>
    </row>
    <row r="18" spans="2:7" ht="30.6">
      <c r="B18" s="137" t="s">
        <v>513</v>
      </c>
      <c r="C18" s="136" t="s">
        <v>294</v>
      </c>
      <c r="D18" s="147" t="s">
        <v>65</v>
      </c>
      <c r="E18" s="119"/>
      <c r="F18" s="119">
        <v>12</v>
      </c>
      <c r="G18" s="148">
        <f t="shared" si="0"/>
        <v>12</v>
      </c>
    </row>
    <row r="19" spans="2:7" ht="30.6">
      <c r="B19" s="137" t="s">
        <v>514</v>
      </c>
      <c r="C19" s="146" t="s">
        <v>163</v>
      </c>
      <c r="D19" s="147" t="s">
        <v>65</v>
      </c>
      <c r="E19" s="119"/>
      <c r="F19" s="119">
        <v>14</v>
      </c>
      <c r="G19" s="148">
        <f t="shared" si="0"/>
        <v>14</v>
      </c>
    </row>
    <row r="20" spans="2:7" ht="20.399999999999999">
      <c r="B20" s="137" t="s">
        <v>515</v>
      </c>
      <c r="C20" s="146" t="s">
        <v>164</v>
      </c>
      <c r="D20" s="147" t="s">
        <v>65</v>
      </c>
      <c r="E20" s="119"/>
      <c r="F20" s="119">
        <v>70</v>
      </c>
      <c r="G20" s="148">
        <f t="shared" si="0"/>
        <v>70</v>
      </c>
    </row>
    <row r="21" spans="2:7" ht="30.6">
      <c r="B21" s="137" t="s">
        <v>516</v>
      </c>
      <c r="C21" s="136" t="s">
        <v>295</v>
      </c>
      <c r="D21" s="147" t="s">
        <v>65</v>
      </c>
      <c r="E21" s="119"/>
      <c r="F21" s="119">
        <v>36</v>
      </c>
      <c r="G21" s="148">
        <f t="shared" si="0"/>
        <v>36</v>
      </c>
    </row>
    <row r="22" spans="2:7" ht="20.399999999999999">
      <c r="B22" s="137" t="s">
        <v>517</v>
      </c>
      <c r="C22" s="146" t="s">
        <v>165</v>
      </c>
      <c r="D22" s="147" t="s">
        <v>65</v>
      </c>
      <c r="E22" s="119"/>
      <c r="F22" s="119">
        <v>19</v>
      </c>
      <c r="G22" s="148">
        <f t="shared" si="0"/>
        <v>19</v>
      </c>
    </row>
    <row r="23" spans="2:7" ht="26.25" customHeight="1">
      <c r="B23" s="137" t="s">
        <v>518</v>
      </c>
      <c r="C23" s="146" t="s">
        <v>166</v>
      </c>
      <c r="D23" s="147" t="s">
        <v>65</v>
      </c>
      <c r="E23" s="119"/>
      <c r="F23" s="119">
        <v>1</v>
      </c>
      <c r="G23" s="148">
        <f t="shared" si="0"/>
        <v>1</v>
      </c>
    </row>
    <row r="24" spans="2:7" ht="34.5" customHeight="1">
      <c r="B24" s="137" t="s">
        <v>519</v>
      </c>
      <c r="C24" s="136" t="s">
        <v>302</v>
      </c>
      <c r="D24" s="147" t="s">
        <v>65</v>
      </c>
      <c r="E24" s="119"/>
      <c r="F24" s="119">
        <v>16</v>
      </c>
      <c r="G24" s="148">
        <f t="shared" si="0"/>
        <v>16</v>
      </c>
    </row>
    <row r="25" spans="2:7" ht="20.399999999999999">
      <c r="B25" s="137" t="s">
        <v>520</v>
      </c>
      <c r="C25" s="146" t="s">
        <v>167</v>
      </c>
      <c r="D25" s="147" t="s">
        <v>65</v>
      </c>
      <c r="E25" s="119"/>
      <c r="F25" s="109">
        <v>22</v>
      </c>
      <c r="G25" s="148">
        <f t="shared" si="0"/>
        <v>22</v>
      </c>
    </row>
    <row r="26" spans="2:7" ht="20.399999999999999">
      <c r="B26" s="137" t="s">
        <v>521</v>
      </c>
      <c r="C26" s="146" t="s">
        <v>168</v>
      </c>
      <c r="D26" s="147" t="s">
        <v>65</v>
      </c>
      <c r="E26" s="119"/>
      <c r="F26" s="119">
        <v>2</v>
      </c>
      <c r="G26" s="148">
        <f t="shared" si="0"/>
        <v>2</v>
      </c>
    </row>
    <row r="27" spans="2:7" ht="20.399999999999999">
      <c r="B27" s="137" t="s">
        <v>522</v>
      </c>
      <c r="C27" s="146" t="s">
        <v>169</v>
      </c>
      <c r="D27" s="147" t="s">
        <v>65</v>
      </c>
      <c r="E27" s="119"/>
      <c r="F27" s="119">
        <v>6</v>
      </c>
      <c r="G27" s="148">
        <f t="shared" si="0"/>
        <v>6</v>
      </c>
    </row>
    <row r="28" spans="2:7" ht="20.399999999999999">
      <c r="B28" s="137" t="s">
        <v>523</v>
      </c>
      <c r="C28" s="146" t="s">
        <v>170</v>
      </c>
      <c r="D28" s="147" t="s">
        <v>65</v>
      </c>
      <c r="E28" s="119"/>
      <c r="F28" s="119">
        <v>2</v>
      </c>
      <c r="G28" s="148">
        <f t="shared" si="0"/>
        <v>2</v>
      </c>
    </row>
    <row r="29" spans="2:7" ht="20.399999999999999">
      <c r="B29" s="137" t="s">
        <v>524</v>
      </c>
      <c r="C29" s="146" t="s">
        <v>171</v>
      </c>
      <c r="D29" s="147" t="s">
        <v>65</v>
      </c>
      <c r="E29" s="119"/>
      <c r="F29" s="119">
        <v>2</v>
      </c>
      <c r="G29" s="148">
        <f t="shared" si="0"/>
        <v>2</v>
      </c>
    </row>
    <row r="30" spans="2:7" ht="26.25" customHeight="1">
      <c r="B30" s="137" t="s">
        <v>525</v>
      </c>
      <c r="C30" s="146" t="s">
        <v>172</v>
      </c>
      <c r="D30" s="147" t="s">
        <v>65</v>
      </c>
      <c r="E30" s="119"/>
      <c r="F30" s="119">
        <v>11</v>
      </c>
      <c r="G30" s="148">
        <f t="shared" si="0"/>
        <v>11</v>
      </c>
    </row>
    <row r="31" spans="2:7" ht="20.399999999999999">
      <c r="B31" s="137" t="s">
        <v>526</v>
      </c>
      <c r="C31" s="146" t="s">
        <v>173</v>
      </c>
      <c r="D31" s="147" t="s">
        <v>65</v>
      </c>
      <c r="E31" s="119"/>
      <c r="F31" s="119">
        <f>F12/3</f>
        <v>32</v>
      </c>
      <c r="G31" s="148">
        <f t="shared" si="0"/>
        <v>32</v>
      </c>
    </row>
    <row r="32" spans="2:7" ht="20.399999999999999">
      <c r="B32" s="137" t="s">
        <v>527</v>
      </c>
      <c r="C32" s="146" t="s">
        <v>174</v>
      </c>
      <c r="D32" s="147" t="s">
        <v>65</v>
      </c>
      <c r="E32" s="119"/>
      <c r="F32" s="119">
        <f>F13/3</f>
        <v>70</v>
      </c>
      <c r="G32" s="148">
        <f t="shared" si="0"/>
        <v>70</v>
      </c>
    </row>
    <row r="33" spans="2:7" ht="26.25" customHeight="1">
      <c r="B33" s="137" t="s">
        <v>528</v>
      </c>
      <c r="C33" s="146" t="s">
        <v>175</v>
      </c>
      <c r="D33" s="147" t="s">
        <v>65</v>
      </c>
      <c r="E33" s="119"/>
      <c r="F33" s="119">
        <v>5</v>
      </c>
      <c r="G33" s="148">
        <f t="shared" si="0"/>
        <v>5</v>
      </c>
    </row>
    <row r="34" spans="2:7" ht="20.399999999999999">
      <c r="B34" s="137" t="s">
        <v>529</v>
      </c>
      <c r="C34" s="146" t="s">
        <v>176</v>
      </c>
      <c r="D34" s="147" t="s">
        <v>65</v>
      </c>
      <c r="E34" s="119"/>
      <c r="F34" s="119">
        <f>F14/3</f>
        <v>40</v>
      </c>
      <c r="G34" s="148">
        <f t="shared" si="0"/>
        <v>40</v>
      </c>
    </row>
    <row r="35" spans="2:7" ht="24.75" customHeight="1">
      <c r="B35" s="137" t="s">
        <v>530</v>
      </c>
      <c r="C35" s="146" t="s">
        <v>177</v>
      </c>
      <c r="D35" s="147" t="s">
        <v>65</v>
      </c>
      <c r="E35" s="119"/>
      <c r="F35" s="119">
        <v>2</v>
      </c>
      <c r="G35" s="148">
        <f t="shared" si="0"/>
        <v>2</v>
      </c>
    </row>
    <row r="36" spans="2:7" ht="37.5" customHeight="1">
      <c r="B36" s="137" t="s">
        <v>531</v>
      </c>
      <c r="C36" s="146" t="s">
        <v>178</v>
      </c>
      <c r="D36" s="147" t="s">
        <v>65</v>
      </c>
      <c r="E36" s="119"/>
      <c r="F36" s="119">
        <f>F15/3</f>
        <v>32</v>
      </c>
      <c r="G36" s="148">
        <f t="shared" si="0"/>
        <v>32</v>
      </c>
    </row>
    <row r="37" spans="2:7" ht="25.5" customHeight="1">
      <c r="B37" s="137" t="s">
        <v>532</v>
      </c>
      <c r="C37" s="146" t="s">
        <v>179</v>
      </c>
      <c r="D37" s="147" t="s">
        <v>65</v>
      </c>
      <c r="E37" s="119"/>
      <c r="F37" s="119">
        <v>2</v>
      </c>
      <c r="G37" s="148">
        <f t="shared" si="0"/>
        <v>2</v>
      </c>
    </row>
    <row r="38" spans="2:7" ht="25.5" customHeight="1">
      <c r="B38" s="137" t="s">
        <v>533</v>
      </c>
      <c r="C38" s="146" t="s">
        <v>180</v>
      </c>
      <c r="D38" s="147" t="s">
        <v>65</v>
      </c>
      <c r="E38" s="119"/>
      <c r="F38" s="119">
        <v>32</v>
      </c>
      <c r="G38" s="148">
        <f t="shared" si="0"/>
        <v>32</v>
      </c>
    </row>
    <row r="39" spans="2:7" ht="26.25" customHeight="1">
      <c r="B39" s="137" t="s">
        <v>534</v>
      </c>
      <c r="C39" s="146" t="s">
        <v>181</v>
      </c>
      <c r="D39" s="147" t="s">
        <v>65</v>
      </c>
      <c r="E39" s="119"/>
      <c r="F39" s="119">
        <v>95</v>
      </c>
      <c r="G39" s="148">
        <f t="shared" si="0"/>
        <v>95</v>
      </c>
    </row>
    <row r="40" spans="2:7" ht="35.25" customHeight="1">
      <c r="B40" s="137" t="s">
        <v>535</v>
      </c>
      <c r="C40" s="146" t="s">
        <v>182</v>
      </c>
      <c r="D40" s="147" t="s">
        <v>65</v>
      </c>
      <c r="E40" s="119"/>
      <c r="F40" s="119">
        <v>16</v>
      </c>
      <c r="G40" s="148">
        <f t="shared" si="0"/>
        <v>16</v>
      </c>
    </row>
    <row r="41" spans="2:7" ht="26.25" customHeight="1">
      <c r="B41" s="137" t="s">
        <v>536</v>
      </c>
      <c r="C41" s="146" t="s">
        <v>183</v>
      </c>
      <c r="D41" s="147" t="s">
        <v>65</v>
      </c>
      <c r="E41" s="119"/>
      <c r="F41" s="119">
        <v>12</v>
      </c>
      <c r="G41" s="148">
        <f t="shared" si="0"/>
        <v>12</v>
      </c>
    </row>
    <row r="42" spans="2:7" ht="25.5" customHeight="1">
      <c r="B42" s="137" t="s">
        <v>537</v>
      </c>
      <c r="C42" s="136" t="s">
        <v>297</v>
      </c>
      <c r="D42" s="147" t="s">
        <v>65</v>
      </c>
      <c r="E42" s="119"/>
      <c r="F42" s="119">
        <v>22</v>
      </c>
      <c r="G42" s="148">
        <f t="shared" si="0"/>
        <v>22</v>
      </c>
    </row>
    <row r="43" spans="2:7" ht="27" customHeight="1">
      <c r="B43" s="137" t="s">
        <v>538</v>
      </c>
      <c r="C43" s="136" t="s">
        <v>301</v>
      </c>
      <c r="D43" s="147" t="s">
        <v>65</v>
      </c>
      <c r="E43" s="119"/>
      <c r="F43" s="119">
        <v>19</v>
      </c>
      <c r="G43" s="148">
        <f t="shared" si="0"/>
        <v>19</v>
      </c>
    </row>
    <row r="44" spans="2:7" ht="26.25" customHeight="1">
      <c r="B44" s="137" t="s">
        <v>539</v>
      </c>
      <c r="C44" s="146" t="s">
        <v>184</v>
      </c>
      <c r="D44" s="147" t="s">
        <v>65</v>
      </c>
      <c r="E44" s="119"/>
      <c r="F44" s="119">
        <v>6</v>
      </c>
      <c r="G44" s="148">
        <f t="shared" si="0"/>
        <v>6</v>
      </c>
    </row>
    <row r="45" spans="2:7" ht="26.25" customHeight="1">
      <c r="B45" s="137" t="s">
        <v>540</v>
      </c>
      <c r="C45" s="136" t="s">
        <v>298</v>
      </c>
      <c r="D45" s="147" t="s">
        <v>65</v>
      </c>
      <c r="E45" s="119"/>
      <c r="F45" s="119">
        <v>3</v>
      </c>
      <c r="G45" s="148">
        <f t="shared" si="0"/>
        <v>3</v>
      </c>
    </row>
    <row r="46" spans="2:7" ht="24" customHeight="1">
      <c r="B46" s="137" t="s">
        <v>541</v>
      </c>
      <c r="C46" s="136" t="s">
        <v>296</v>
      </c>
      <c r="D46" s="147" t="s">
        <v>65</v>
      </c>
      <c r="E46" s="119"/>
      <c r="F46" s="119">
        <v>6</v>
      </c>
      <c r="G46" s="148">
        <f t="shared" si="0"/>
        <v>6</v>
      </c>
    </row>
    <row r="47" spans="2:7" ht="25.5" customHeight="1">
      <c r="B47" s="137" t="s">
        <v>542</v>
      </c>
      <c r="C47" s="146" t="s">
        <v>185</v>
      </c>
      <c r="D47" s="147" t="s">
        <v>65</v>
      </c>
      <c r="E47" s="119"/>
      <c r="F47" s="119">
        <v>10</v>
      </c>
      <c r="G47" s="148">
        <f t="shared" si="0"/>
        <v>10</v>
      </c>
    </row>
    <row r="48" spans="2:7" ht="25.5" customHeight="1">
      <c r="B48" s="137" t="s">
        <v>543</v>
      </c>
      <c r="C48" s="136" t="s">
        <v>299</v>
      </c>
      <c r="D48" s="147" t="s">
        <v>65</v>
      </c>
      <c r="E48" s="119"/>
      <c r="F48" s="119">
        <v>36</v>
      </c>
      <c r="G48" s="148">
        <f t="shared" si="0"/>
        <v>36</v>
      </c>
    </row>
    <row r="49" spans="2:7" ht="25.5" customHeight="1">
      <c r="B49" s="137" t="s">
        <v>544</v>
      </c>
      <c r="C49" s="136" t="s">
        <v>300</v>
      </c>
      <c r="D49" s="147" t="s">
        <v>65</v>
      </c>
      <c r="E49" s="119"/>
      <c r="F49" s="119">
        <v>3</v>
      </c>
      <c r="G49" s="148">
        <f t="shared" si="0"/>
        <v>3</v>
      </c>
    </row>
    <row r="50" spans="2:7" ht="25.5" customHeight="1">
      <c r="B50" s="137" t="s">
        <v>545</v>
      </c>
      <c r="C50" s="136" t="s">
        <v>303</v>
      </c>
      <c r="D50" s="147" t="s">
        <v>65</v>
      </c>
      <c r="E50" s="119"/>
      <c r="F50" s="119">
        <v>88</v>
      </c>
      <c r="G50" s="148">
        <f t="shared" si="0"/>
        <v>88</v>
      </c>
    </row>
    <row r="51" spans="2:7" ht="25.5" customHeight="1">
      <c r="B51" s="137" t="s">
        <v>546</v>
      </c>
      <c r="C51" s="136" t="s">
        <v>304</v>
      </c>
      <c r="D51" s="147" t="s">
        <v>65</v>
      </c>
      <c r="E51" s="119"/>
      <c r="F51" s="119">
        <v>19</v>
      </c>
      <c r="G51" s="148">
        <f t="shared" si="0"/>
        <v>19</v>
      </c>
    </row>
    <row r="52" spans="2:7" ht="25.5" customHeight="1">
      <c r="B52" s="137" t="s">
        <v>547</v>
      </c>
      <c r="C52" s="136" t="s">
        <v>305</v>
      </c>
      <c r="D52" s="147" t="s">
        <v>65</v>
      </c>
      <c r="E52" s="119"/>
      <c r="F52" s="119">
        <v>1</v>
      </c>
      <c r="G52" s="148">
        <f t="shared" si="0"/>
        <v>1</v>
      </c>
    </row>
    <row r="53" spans="2:7" ht="25.5" customHeight="1">
      <c r="B53" s="137" t="s">
        <v>548</v>
      </c>
      <c r="C53" s="136" t="s">
        <v>306</v>
      </c>
      <c r="D53" s="147" t="s">
        <v>65</v>
      </c>
      <c r="E53" s="119"/>
      <c r="F53" s="119">
        <v>6</v>
      </c>
      <c r="G53" s="148">
        <f t="shared" si="0"/>
        <v>6</v>
      </c>
    </row>
    <row r="54" spans="2:7" ht="12">
      <c r="B54" s="140" t="s">
        <v>549</v>
      </c>
      <c r="C54" s="145" t="s">
        <v>186</v>
      </c>
      <c r="D54" s="145"/>
      <c r="E54" s="119"/>
      <c r="F54" s="119"/>
      <c r="G54" s="148"/>
    </row>
    <row r="55" spans="2:7" ht="20.399999999999999">
      <c r="B55" s="137" t="s">
        <v>550</v>
      </c>
      <c r="C55" s="146" t="s">
        <v>187</v>
      </c>
      <c r="D55" s="147" t="s">
        <v>66</v>
      </c>
      <c r="E55" s="119"/>
      <c r="F55" s="119">
        <v>48</v>
      </c>
      <c r="G55" s="148">
        <f>SUM(E55:F55)</f>
        <v>48</v>
      </c>
    </row>
    <row r="56" spans="2:7" ht="20.399999999999999">
      <c r="B56" s="137" t="s">
        <v>551</v>
      </c>
      <c r="C56" s="146" t="s">
        <v>188</v>
      </c>
      <c r="D56" s="147" t="s">
        <v>66</v>
      </c>
      <c r="E56" s="119"/>
      <c r="F56" s="119">
        <v>6</v>
      </c>
      <c r="G56" s="148">
        <f>SUM(E56:F56)</f>
        <v>6</v>
      </c>
    </row>
    <row r="57" spans="2:7" ht="20.399999999999999">
      <c r="B57" s="137" t="s">
        <v>552</v>
      </c>
      <c r="C57" s="146" t="s">
        <v>189</v>
      </c>
      <c r="D57" s="147" t="s">
        <v>65</v>
      </c>
      <c r="E57" s="119"/>
      <c r="F57" s="119">
        <v>6</v>
      </c>
      <c r="G57" s="148">
        <f>SUM(E57:F57)</f>
        <v>6</v>
      </c>
    </row>
    <row r="58" spans="2:7" ht="12">
      <c r="B58" s="140" t="s">
        <v>553</v>
      </c>
      <c r="C58" s="145" t="s">
        <v>190</v>
      </c>
      <c r="D58" s="145"/>
      <c r="E58" s="119"/>
      <c r="F58" s="119"/>
      <c r="G58" s="148"/>
    </row>
    <row r="59" spans="2:7" ht="20.399999999999999">
      <c r="B59" s="137" t="s">
        <v>554</v>
      </c>
      <c r="C59" s="146" t="s">
        <v>191</v>
      </c>
      <c r="D59" s="147" t="s">
        <v>65</v>
      </c>
      <c r="E59" s="119"/>
      <c r="F59" s="119">
        <v>7</v>
      </c>
      <c r="G59" s="148">
        <f>SUM(E59:F59)</f>
        <v>7</v>
      </c>
    </row>
    <row r="60" spans="2:7" ht="20.399999999999999">
      <c r="B60" s="137" t="s">
        <v>555</v>
      </c>
      <c r="C60" s="146" t="s">
        <v>192</v>
      </c>
      <c r="D60" s="147" t="s">
        <v>65</v>
      </c>
      <c r="E60" s="119"/>
      <c r="F60" s="119">
        <v>3</v>
      </c>
      <c r="G60" s="148">
        <f>SUM(E60:F60)</f>
        <v>3</v>
      </c>
    </row>
    <row r="61" spans="2:7" ht="20.399999999999999">
      <c r="B61" s="137" t="s">
        <v>556</v>
      </c>
      <c r="C61" s="146" t="s">
        <v>193</v>
      </c>
      <c r="D61" s="147" t="s">
        <v>65</v>
      </c>
      <c r="E61" s="119"/>
      <c r="F61" s="119">
        <v>1</v>
      </c>
      <c r="G61" s="148">
        <f>SUM(E61:F61)</f>
        <v>1</v>
      </c>
    </row>
    <row r="62" spans="2:7" ht="20.399999999999999">
      <c r="B62" s="137" t="s">
        <v>557</v>
      </c>
      <c r="C62" s="146" t="s">
        <v>194</v>
      </c>
      <c r="D62" s="147" t="s">
        <v>65</v>
      </c>
      <c r="E62" s="119"/>
      <c r="F62" s="119">
        <v>1</v>
      </c>
      <c r="G62" s="148">
        <f>SUM(E62:F62)</f>
        <v>1</v>
      </c>
    </row>
    <row r="63" spans="2:7" ht="13.5" customHeight="1">
      <c r="B63" s="140" t="s">
        <v>558</v>
      </c>
      <c r="C63" s="145" t="s">
        <v>195</v>
      </c>
      <c r="D63" s="145"/>
      <c r="E63" s="119"/>
      <c r="F63" s="119"/>
      <c r="G63" s="148"/>
    </row>
    <row r="64" spans="2:7" ht="20.399999999999999">
      <c r="B64" s="137" t="s">
        <v>559</v>
      </c>
      <c r="C64" s="146" t="s">
        <v>196</v>
      </c>
      <c r="D64" s="147" t="s">
        <v>66</v>
      </c>
      <c r="E64" s="119">
        <v>39</v>
      </c>
      <c r="F64" s="119"/>
      <c r="G64" s="148">
        <f>SUM(E64:F64)</f>
        <v>39</v>
      </c>
    </row>
    <row r="65" spans="2:8" ht="20.399999999999999">
      <c r="B65" s="137" t="s">
        <v>560</v>
      </c>
      <c r="C65" s="146" t="s">
        <v>197</v>
      </c>
      <c r="D65" s="147" t="s">
        <v>66</v>
      </c>
      <c r="E65" s="119">
        <v>3</v>
      </c>
      <c r="F65" s="119"/>
      <c r="G65" s="148">
        <f>SUM(E65:F65)</f>
        <v>3</v>
      </c>
    </row>
    <row r="66" spans="2:8" ht="15.75" customHeight="1">
      <c r="B66" s="140" t="s">
        <v>561</v>
      </c>
      <c r="C66" s="145" t="s">
        <v>198</v>
      </c>
      <c r="D66" s="145"/>
      <c r="E66" s="119"/>
      <c r="F66" s="119"/>
      <c r="G66" s="148"/>
    </row>
    <row r="67" spans="2:8" ht="20.399999999999999">
      <c r="B67" s="137" t="s">
        <v>562</v>
      </c>
      <c r="C67" s="146" t="s">
        <v>199</v>
      </c>
      <c r="D67" s="147" t="s">
        <v>65</v>
      </c>
      <c r="E67" s="119">
        <f>E64/3</f>
        <v>13</v>
      </c>
      <c r="F67" s="119"/>
      <c r="G67" s="148">
        <f>SUM(E67:F67)</f>
        <v>13</v>
      </c>
    </row>
    <row r="68" spans="2:8" ht="20.399999999999999">
      <c r="B68" s="137" t="s">
        <v>563</v>
      </c>
      <c r="C68" s="146" t="s">
        <v>200</v>
      </c>
      <c r="D68" s="147" t="s">
        <v>65</v>
      </c>
      <c r="E68" s="119">
        <v>1</v>
      </c>
      <c r="F68" s="119"/>
      <c r="G68" s="148">
        <f>SUM(E68:F68)</f>
        <v>1</v>
      </c>
    </row>
    <row r="69" spans="2:8" ht="12">
      <c r="B69" s="140" t="s">
        <v>564</v>
      </c>
      <c r="C69" s="145" t="s">
        <v>67</v>
      </c>
      <c r="D69" s="145"/>
      <c r="E69" s="119"/>
      <c r="F69" s="119"/>
      <c r="G69" s="148"/>
    </row>
    <row r="70" spans="2:8" ht="12">
      <c r="B70" s="137" t="s">
        <v>565</v>
      </c>
      <c r="C70" s="146" t="s">
        <v>201</v>
      </c>
      <c r="D70" s="147" t="s">
        <v>65</v>
      </c>
      <c r="E70" s="119"/>
      <c r="F70" s="119">
        <v>14</v>
      </c>
      <c r="G70" s="148">
        <f t="shared" ref="G70:G80" si="1">SUM(E70:F70)</f>
        <v>14</v>
      </c>
    </row>
    <row r="71" spans="2:8" ht="20.399999999999999">
      <c r="B71" s="137" t="s">
        <v>567</v>
      </c>
      <c r="C71" s="146" t="s">
        <v>202</v>
      </c>
      <c r="D71" s="147" t="s">
        <v>65</v>
      </c>
      <c r="E71" s="119"/>
      <c r="F71" s="119">
        <v>36</v>
      </c>
      <c r="G71" s="148">
        <f t="shared" si="1"/>
        <v>36</v>
      </c>
    </row>
    <row r="72" spans="2:8" ht="12">
      <c r="B72" s="137" t="s">
        <v>566</v>
      </c>
      <c r="C72" s="146" t="s">
        <v>203</v>
      </c>
      <c r="D72" s="147" t="s">
        <v>65</v>
      </c>
      <c r="E72" s="119"/>
      <c r="F72" s="119">
        <v>15</v>
      </c>
      <c r="G72" s="148">
        <f t="shared" si="1"/>
        <v>15</v>
      </c>
    </row>
    <row r="73" spans="2:8" ht="20.399999999999999">
      <c r="B73" s="137" t="s">
        <v>568</v>
      </c>
      <c r="C73" s="146" t="s">
        <v>137</v>
      </c>
      <c r="D73" s="147" t="s">
        <v>66</v>
      </c>
      <c r="E73" s="119"/>
      <c r="F73" s="119">
        <v>3</v>
      </c>
      <c r="G73" s="148">
        <f t="shared" si="1"/>
        <v>3</v>
      </c>
    </row>
    <row r="74" spans="2:8" ht="30.6">
      <c r="B74" s="137" t="s">
        <v>569</v>
      </c>
      <c r="C74" s="146" t="s">
        <v>138</v>
      </c>
      <c r="D74" s="147" t="s">
        <v>66</v>
      </c>
      <c r="E74" s="119"/>
      <c r="F74" s="119">
        <v>12</v>
      </c>
      <c r="G74" s="148">
        <f t="shared" si="1"/>
        <v>12</v>
      </c>
    </row>
    <row r="75" spans="2:8" ht="20.399999999999999">
      <c r="B75" s="137" t="s">
        <v>570</v>
      </c>
      <c r="C75" s="146" t="s">
        <v>139</v>
      </c>
      <c r="D75" s="147" t="s">
        <v>66</v>
      </c>
      <c r="E75" s="119"/>
      <c r="F75" s="119">
        <v>12</v>
      </c>
      <c r="G75" s="148">
        <f t="shared" si="1"/>
        <v>12</v>
      </c>
    </row>
    <row r="76" spans="2:8" ht="20.399999999999999">
      <c r="B76" s="137" t="s">
        <v>571</v>
      </c>
      <c r="C76" s="146" t="s">
        <v>143</v>
      </c>
      <c r="D76" s="147" t="s">
        <v>65</v>
      </c>
      <c r="E76" s="119"/>
      <c r="F76" s="119">
        <v>5</v>
      </c>
      <c r="G76" s="148">
        <f t="shared" si="1"/>
        <v>5</v>
      </c>
    </row>
    <row r="77" spans="2:8" ht="12">
      <c r="B77" s="137" t="s">
        <v>572</v>
      </c>
      <c r="C77" s="146" t="s">
        <v>144</v>
      </c>
      <c r="D77" s="147" t="s">
        <v>65</v>
      </c>
      <c r="E77" s="119"/>
      <c r="F77" s="119">
        <v>15</v>
      </c>
      <c r="G77" s="148">
        <f t="shared" si="1"/>
        <v>15</v>
      </c>
    </row>
    <row r="78" spans="2:8" s="75" customFormat="1" ht="12">
      <c r="B78" s="137" t="s">
        <v>573</v>
      </c>
      <c r="C78" s="166" t="s">
        <v>228</v>
      </c>
      <c r="D78" s="141" t="s">
        <v>639</v>
      </c>
      <c r="E78" s="109">
        <v>18</v>
      </c>
      <c r="F78" s="109"/>
      <c r="G78" s="139">
        <f t="shared" si="1"/>
        <v>18</v>
      </c>
      <c r="H78" s="75">
        <f>(42*0.55)*0.78</f>
        <v>18.018000000000001</v>
      </c>
    </row>
    <row r="79" spans="2:8" s="75" customFormat="1" ht="12">
      <c r="B79" s="137" t="s">
        <v>574</v>
      </c>
      <c r="C79" s="138" t="s">
        <v>229</v>
      </c>
      <c r="D79" s="141" t="s">
        <v>639</v>
      </c>
      <c r="E79" s="109">
        <v>16</v>
      </c>
      <c r="F79" s="109"/>
      <c r="G79" s="139">
        <f t="shared" si="1"/>
        <v>16</v>
      </c>
    </row>
    <row r="80" spans="2:8" s="75" customFormat="1" ht="20.399999999999999">
      <c r="B80" s="137" t="s">
        <v>575</v>
      </c>
      <c r="C80" s="138" t="s">
        <v>230</v>
      </c>
      <c r="D80" s="141" t="s">
        <v>639</v>
      </c>
      <c r="E80" s="109">
        <v>2</v>
      </c>
      <c r="F80" s="109"/>
      <c r="G80" s="139">
        <f t="shared" si="1"/>
        <v>2</v>
      </c>
      <c r="H80" s="75">
        <f>(42*0.55)*0.1</f>
        <v>2.31</v>
      </c>
    </row>
    <row r="81" spans="2:8" ht="12">
      <c r="B81" s="140" t="s">
        <v>576</v>
      </c>
      <c r="C81" s="145" t="s">
        <v>204</v>
      </c>
      <c r="D81" s="145"/>
      <c r="E81" s="119"/>
      <c r="F81" s="119"/>
      <c r="G81" s="148"/>
    </row>
    <row r="82" spans="2:8" ht="30.6">
      <c r="B82" s="137" t="s">
        <v>577</v>
      </c>
      <c r="C82" s="136" t="s">
        <v>307</v>
      </c>
      <c r="D82" s="147" t="s">
        <v>65</v>
      </c>
      <c r="E82" s="119"/>
      <c r="F82" s="119">
        <v>3</v>
      </c>
      <c r="G82" s="148">
        <f t="shared" ref="G82:G91" si="2">SUM(E82:F82)</f>
        <v>3</v>
      </c>
    </row>
    <row r="83" spans="2:8" ht="30.6">
      <c r="B83" s="137" t="s">
        <v>578</v>
      </c>
      <c r="C83" s="136" t="s">
        <v>233</v>
      </c>
      <c r="D83" s="147" t="s">
        <v>65</v>
      </c>
      <c r="E83" s="119">
        <v>6</v>
      </c>
      <c r="F83" s="119"/>
      <c r="G83" s="148">
        <f t="shared" si="2"/>
        <v>6</v>
      </c>
    </row>
    <row r="84" spans="2:8" ht="27.75" customHeight="1">
      <c r="B84" s="137" t="s">
        <v>579</v>
      </c>
      <c r="C84" s="146" t="s">
        <v>205</v>
      </c>
      <c r="D84" s="147" t="s">
        <v>65</v>
      </c>
      <c r="E84" s="119"/>
      <c r="F84" s="119">
        <v>7</v>
      </c>
      <c r="G84" s="148">
        <f t="shared" si="2"/>
        <v>7</v>
      </c>
      <c r="H84" s="156"/>
    </row>
    <row r="85" spans="2:8" ht="20.399999999999999">
      <c r="B85" s="137" t="s">
        <v>580</v>
      </c>
      <c r="C85" s="136" t="s">
        <v>308</v>
      </c>
      <c r="D85" s="147" t="s">
        <v>65</v>
      </c>
      <c r="E85" s="119"/>
      <c r="F85" s="119">
        <v>6</v>
      </c>
      <c r="G85" s="148">
        <f t="shared" si="2"/>
        <v>6</v>
      </c>
    </row>
    <row r="86" spans="2:8" ht="20.399999999999999">
      <c r="B86" s="137" t="s">
        <v>581</v>
      </c>
      <c r="C86" s="146" t="s">
        <v>206</v>
      </c>
      <c r="D86" s="147" t="s">
        <v>65</v>
      </c>
      <c r="E86" s="119"/>
      <c r="F86" s="119">
        <v>1</v>
      </c>
      <c r="G86" s="148">
        <f t="shared" si="2"/>
        <v>1</v>
      </c>
      <c r="H86" s="156"/>
    </row>
    <row r="87" spans="2:8" ht="20.399999999999999">
      <c r="B87" s="137" t="s">
        <v>582</v>
      </c>
      <c r="C87" s="146" t="s">
        <v>207</v>
      </c>
      <c r="D87" s="147" t="s">
        <v>65</v>
      </c>
      <c r="E87" s="119"/>
      <c r="F87" s="119">
        <v>2</v>
      </c>
      <c r="G87" s="148">
        <f t="shared" si="2"/>
        <v>2</v>
      </c>
    </row>
    <row r="88" spans="2:8" ht="12">
      <c r="B88" s="137" t="s">
        <v>583</v>
      </c>
      <c r="C88" s="136" t="s">
        <v>341</v>
      </c>
      <c r="D88" s="147" t="s">
        <v>65</v>
      </c>
      <c r="E88" s="119"/>
      <c r="F88" s="119">
        <v>10</v>
      </c>
      <c r="G88" s="148">
        <f t="shared" si="2"/>
        <v>10</v>
      </c>
    </row>
    <row r="89" spans="2:8" ht="12">
      <c r="B89" s="137" t="s">
        <v>584</v>
      </c>
      <c r="C89" s="136" t="s">
        <v>309</v>
      </c>
      <c r="D89" s="147" t="s">
        <v>65</v>
      </c>
      <c r="E89" s="119"/>
      <c r="F89" s="119">
        <v>15</v>
      </c>
      <c r="G89" s="148">
        <f t="shared" si="2"/>
        <v>15</v>
      </c>
    </row>
    <row r="90" spans="2:8" ht="12">
      <c r="B90" s="137" t="s">
        <v>585</v>
      </c>
      <c r="C90" s="136" t="s">
        <v>311</v>
      </c>
      <c r="D90" s="147" t="s">
        <v>65</v>
      </c>
      <c r="E90" s="119"/>
      <c r="F90" s="119">
        <v>1</v>
      </c>
      <c r="G90" s="148">
        <f t="shared" si="2"/>
        <v>1</v>
      </c>
    </row>
    <row r="91" spans="2:8" ht="12">
      <c r="B91" s="137" t="s">
        <v>586</v>
      </c>
      <c r="C91" s="136" t="s">
        <v>310</v>
      </c>
      <c r="D91" s="147" t="s">
        <v>65</v>
      </c>
      <c r="E91" s="119"/>
      <c r="F91" s="119">
        <v>1</v>
      </c>
      <c r="G91" s="148">
        <f t="shared" si="2"/>
        <v>1</v>
      </c>
    </row>
    <row r="92" spans="2:8" ht="12">
      <c r="B92" s="140" t="s">
        <v>587</v>
      </c>
      <c r="C92" s="135" t="s">
        <v>340</v>
      </c>
      <c r="D92" s="145"/>
      <c r="E92" s="119"/>
      <c r="F92" s="119"/>
      <c r="G92" s="148"/>
    </row>
    <row r="93" spans="2:8" ht="12" customHeight="1">
      <c r="B93" s="140" t="s">
        <v>588</v>
      </c>
      <c r="C93" s="157" t="s">
        <v>342</v>
      </c>
      <c r="D93" s="147"/>
      <c r="E93" s="119"/>
      <c r="F93" s="119"/>
      <c r="G93" s="148"/>
    </row>
    <row r="94" spans="2:8" ht="12">
      <c r="B94" s="137" t="s">
        <v>590</v>
      </c>
      <c r="C94" s="136" t="s">
        <v>343</v>
      </c>
      <c r="D94" s="137" t="s">
        <v>344</v>
      </c>
      <c r="E94" s="119">
        <v>34.14</v>
      </c>
      <c r="F94" s="119"/>
      <c r="G94" s="148">
        <f>SUM(E94:F94)</f>
        <v>34.14</v>
      </c>
    </row>
    <row r="95" spans="2:8" ht="20.399999999999999">
      <c r="B95" s="137" t="s">
        <v>591</v>
      </c>
      <c r="C95" s="136" t="s">
        <v>345</v>
      </c>
      <c r="D95" s="137" t="s">
        <v>344</v>
      </c>
      <c r="E95" s="119">
        <v>34.14</v>
      </c>
      <c r="F95" s="119"/>
      <c r="G95" s="148">
        <f>SUM(E95:F95)</f>
        <v>34.14</v>
      </c>
    </row>
    <row r="96" spans="2:8" ht="20.399999999999999">
      <c r="B96" s="137" t="s">
        <v>592</v>
      </c>
      <c r="C96" s="136" t="s">
        <v>346</v>
      </c>
      <c r="D96" s="137" t="s">
        <v>344</v>
      </c>
      <c r="E96" s="119">
        <v>34.14</v>
      </c>
      <c r="F96" s="119"/>
      <c r="G96" s="148">
        <f>SUM(E96:F96)</f>
        <v>34.14</v>
      </c>
    </row>
    <row r="97" spans="2:11" ht="12">
      <c r="B97" s="140" t="s">
        <v>589</v>
      </c>
      <c r="C97" s="157" t="s">
        <v>347</v>
      </c>
      <c r="D97" s="147"/>
      <c r="E97" s="119"/>
      <c r="F97" s="119"/>
      <c r="G97" s="148"/>
    </row>
    <row r="98" spans="2:11" ht="12">
      <c r="B98" s="137" t="s">
        <v>593</v>
      </c>
      <c r="C98" s="136" t="s">
        <v>343</v>
      </c>
      <c r="D98" s="137" t="s">
        <v>344</v>
      </c>
      <c r="E98" s="119">
        <v>36</v>
      </c>
      <c r="F98" s="119"/>
      <c r="G98" s="148">
        <f>SUM(E98:F98)</f>
        <v>36</v>
      </c>
    </row>
    <row r="99" spans="2:11" ht="20.399999999999999">
      <c r="B99" s="137" t="s">
        <v>594</v>
      </c>
      <c r="C99" s="136" t="s">
        <v>348</v>
      </c>
      <c r="D99" s="137" t="s">
        <v>344</v>
      </c>
      <c r="E99" s="119">
        <v>36</v>
      </c>
      <c r="F99" s="119"/>
      <c r="G99" s="148">
        <f>SUM(E99:F99)</f>
        <v>36</v>
      </c>
    </row>
    <row r="100" spans="2:11" ht="20.399999999999999">
      <c r="B100" s="137" t="s">
        <v>595</v>
      </c>
      <c r="C100" s="136" t="s">
        <v>346</v>
      </c>
      <c r="D100" s="137" t="s">
        <v>344</v>
      </c>
      <c r="E100" s="119">
        <v>36</v>
      </c>
      <c r="F100" s="119"/>
      <c r="G100" s="148">
        <f>SUM(E100:F100)</f>
        <v>36</v>
      </c>
    </row>
    <row r="101" spans="2:11" ht="15" customHeight="1" thickBot="1"/>
    <row r="102" spans="2:11" s="112" customFormat="1" ht="15" customHeight="1">
      <c r="B102" s="197" t="s">
        <v>635</v>
      </c>
      <c r="C102" s="198"/>
      <c r="D102" s="198"/>
      <c r="E102" s="198"/>
      <c r="F102" s="198"/>
      <c r="G102" s="199"/>
      <c r="H102" s="113"/>
      <c r="I102" s="113"/>
      <c r="J102" s="113"/>
      <c r="K102" s="113"/>
    </row>
    <row r="103" spans="2:11" s="112" customFormat="1" ht="15" customHeight="1">
      <c r="B103" s="200"/>
      <c r="C103" s="201"/>
      <c r="D103" s="201"/>
      <c r="E103" s="201"/>
      <c r="F103" s="201"/>
      <c r="G103" s="202"/>
      <c r="H103" s="113"/>
      <c r="I103" s="113"/>
      <c r="J103" s="113"/>
      <c r="K103" s="113"/>
    </row>
    <row r="104" spans="2:11" s="112" customFormat="1" ht="15" customHeight="1">
      <c r="B104" s="200"/>
      <c r="C104" s="201"/>
      <c r="D104" s="201"/>
      <c r="E104" s="201"/>
      <c r="F104" s="201"/>
      <c r="G104" s="202"/>
      <c r="H104" s="113"/>
      <c r="I104" s="113"/>
      <c r="J104" s="113"/>
      <c r="K104" s="113"/>
    </row>
    <row r="105" spans="2:11" s="112" customFormat="1" ht="15" customHeight="1">
      <c r="B105" s="200"/>
      <c r="C105" s="201"/>
      <c r="D105" s="201"/>
      <c r="E105" s="201"/>
      <c r="F105" s="201"/>
      <c r="G105" s="202"/>
      <c r="H105" s="113"/>
      <c r="I105" s="113"/>
      <c r="J105" s="113"/>
      <c r="K105" s="113"/>
    </row>
    <row r="106" spans="2:11" s="112" customFormat="1" ht="15" customHeight="1">
      <c r="B106" s="200"/>
      <c r="C106" s="201"/>
      <c r="D106" s="201"/>
      <c r="E106" s="201"/>
      <c r="F106" s="201"/>
      <c r="G106" s="202"/>
      <c r="H106" s="113"/>
      <c r="I106" s="113"/>
      <c r="J106" s="113"/>
      <c r="K106" s="113"/>
    </row>
    <row r="107" spans="2:11" s="112" customFormat="1" ht="15" customHeight="1">
      <c r="B107" s="200"/>
      <c r="C107" s="201"/>
      <c r="D107" s="201"/>
      <c r="E107" s="201"/>
      <c r="F107" s="201"/>
      <c r="G107" s="202"/>
      <c r="H107" s="113"/>
      <c r="I107" s="113"/>
      <c r="J107" s="113"/>
      <c r="K107" s="113"/>
    </row>
    <row r="108" spans="2:11" s="112" customFormat="1" ht="15" customHeight="1" thickBot="1">
      <c r="B108" s="203"/>
      <c r="C108" s="204"/>
      <c r="D108" s="204"/>
      <c r="E108" s="204"/>
      <c r="F108" s="204"/>
      <c r="G108" s="205"/>
      <c r="H108" s="113"/>
      <c r="I108" s="113"/>
      <c r="J108" s="113"/>
      <c r="K108" s="113"/>
    </row>
    <row r="109" spans="2:11" s="112" customFormat="1" ht="15" customHeight="1">
      <c r="B109" s="151"/>
      <c r="H109" s="113"/>
      <c r="I109" s="113"/>
      <c r="J109" s="113"/>
      <c r="K109" s="113"/>
    </row>
    <row r="110" spans="2:11" s="112" customFormat="1" ht="15" customHeight="1">
      <c r="B110" s="151"/>
      <c r="H110" s="113"/>
      <c r="I110" s="113"/>
      <c r="J110" s="113"/>
      <c r="K110" s="113"/>
    </row>
    <row r="111" spans="2:11" s="112" customFormat="1" ht="15" customHeight="1">
      <c r="B111" s="151"/>
      <c r="H111" s="113"/>
      <c r="I111" s="113"/>
      <c r="J111" s="113"/>
      <c r="K111" s="113"/>
    </row>
    <row r="112" spans="2:11" s="112" customFormat="1" ht="15" customHeight="1">
      <c r="B112" s="151"/>
      <c r="H112" s="113"/>
      <c r="I112" s="113"/>
      <c r="J112" s="113"/>
      <c r="K112" s="113"/>
    </row>
    <row r="113" spans="2:11" s="112" customFormat="1" ht="15" customHeight="1">
      <c r="B113" s="151"/>
      <c r="H113" s="113"/>
      <c r="I113" s="113"/>
      <c r="J113" s="113"/>
      <c r="K113" s="113"/>
    </row>
    <row r="114" spans="2:11" s="112" customFormat="1" ht="15" customHeight="1">
      <c r="B114" s="151"/>
      <c r="D114" s="113"/>
      <c r="H114" s="113"/>
      <c r="I114" s="113"/>
      <c r="J114" s="113"/>
      <c r="K114" s="113"/>
    </row>
    <row r="115" spans="2:11" s="112" customFormat="1" ht="15" customHeight="1">
      <c r="B115" s="151"/>
      <c r="D115" s="113"/>
      <c r="H115" s="113"/>
      <c r="I115" s="113"/>
      <c r="J115" s="113"/>
      <c r="K115" s="113"/>
    </row>
    <row r="116" spans="2:11" ht="15" customHeight="1">
      <c r="B116" s="151"/>
      <c r="C116" s="112"/>
    </row>
  </sheetData>
  <autoFilter ref="B10:G91" xr:uid="{00000000-0009-0000-0000-000003000000}"/>
  <mergeCells count="12">
    <mergeCell ref="B102:G102"/>
    <mergeCell ref="B103:G108"/>
    <mergeCell ref="G7:G8"/>
    <mergeCell ref="B1:D1"/>
    <mergeCell ref="B6:D6"/>
    <mergeCell ref="E6:G6"/>
    <mergeCell ref="B7:B8"/>
    <mergeCell ref="C7:C8"/>
    <mergeCell ref="D7:D8"/>
    <mergeCell ref="F7:F8"/>
    <mergeCell ref="E7:E8"/>
    <mergeCell ref="B2:E4"/>
  </mergeCells>
  <phoneticPr fontId="42" type="noConversion"/>
  <conditionalFormatting sqref="E80:F80 B92:G92 E69:G79 D83:G83 E98:G100 D93:G97 B9:C9 B69:D70 C81:G82 B7:D7 B10:G68 C71:D77 C84:G91 B71:B91">
    <cfRule type="cellIs" dxfId="36" priority="73" stopIfTrue="1" operator="equal">
      <formula>0</formula>
    </cfRule>
  </conditionalFormatting>
  <conditionalFormatting sqref="C83">
    <cfRule type="cellIs" dxfId="35" priority="50" stopIfTrue="1" operator="equal">
      <formula>0</formula>
    </cfRule>
  </conditionalFormatting>
  <conditionalFormatting sqref="G80">
    <cfRule type="cellIs" dxfId="34" priority="40" stopIfTrue="1" operator="equal">
      <formula>0</formula>
    </cfRule>
  </conditionalFormatting>
  <conditionalFormatting sqref="C78:C79">
    <cfRule type="cellIs" dxfId="33" priority="36" stopIfTrue="1" operator="equal">
      <formula>0</formula>
    </cfRule>
  </conditionalFormatting>
  <conditionalFormatting sqref="C80">
    <cfRule type="cellIs" dxfId="32" priority="29" stopIfTrue="1" operator="equal">
      <formula>0</formula>
    </cfRule>
  </conditionalFormatting>
  <conditionalFormatting sqref="G7">
    <cfRule type="cellIs" dxfId="31" priority="22" stopIfTrue="1" operator="equal">
      <formula>0</formula>
    </cfRule>
  </conditionalFormatting>
  <conditionalFormatting sqref="E7">
    <cfRule type="cellIs" dxfId="30" priority="20" stopIfTrue="1" operator="equal">
      <formula>0</formula>
    </cfRule>
  </conditionalFormatting>
  <conditionalFormatting sqref="F7">
    <cfRule type="cellIs" dxfId="29" priority="19" stopIfTrue="1" operator="equal">
      <formula>0</formula>
    </cfRule>
  </conditionalFormatting>
  <conditionalFormatting sqref="B93:B100">
    <cfRule type="cellIs" dxfId="28" priority="16" stopIfTrue="1" operator="equal">
      <formula>0</formula>
    </cfRule>
  </conditionalFormatting>
  <conditionalFormatting sqref="C93:C97">
    <cfRule type="cellIs" dxfId="27" priority="15" stopIfTrue="1" operator="equal">
      <formula>0</formula>
    </cfRule>
  </conditionalFormatting>
  <conditionalFormatting sqref="D98:D100">
    <cfRule type="cellIs" dxfId="26" priority="12" stopIfTrue="1" operator="equal">
      <formula>0</formula>
    </cfRule>
  </conditionalFormatting>
  <conditionalFormatting sqref="C98:C100">
    <cfRule type="cellIs" dxfId="25" priority="11" stopIfTrue="1" operator="equal">
      <formula>0</formula>
    </cfRule>
  </conditionalFormatting>
  <conditionalFormatting sqref="D80">
    <cfRule type="cellIs" dxfId="24" priority="6" stopIfTrue="1" operator="equal">
      <formula>0</formula>
    </cfRule>
  </conditionalFormatting>
  <conditionalFormatting sqref="D80">
    <cfRule type="cellIs" dxfId="23" priority="5" stopIfTrue="1" operator="equal">
      <formula>0</formula>
    </cfRule>
  </conditionalFormatting>
  <conditionalFormatting sqref="D79">
    <cfRule type="cellIs" dxfId="22" priority="4" stopIfTrue="1" operator="equal">
      <formula>0</formula>
    </cfRule>
  </conditionalFormatting>
  <conditionalFormatting sqref="D79">
    <cfRule type="cellIs" dxfId="21" priority="3" stopIfTrue="1" operator="equal">
      <formula>0</formula>
    </cfRule>
  </conditionalFormatting>
  <conditionalFormatting sqref="D78">
    <cfRule type="cellIs" dxfId="20" priority="2" stopIfTrue="1" operator="equal">
      <formula>0</formula>
    </cfRule>
  </conditionalFormatting>
  <conditionalFormatting sqref="D78">
    <cfRule type="cellIs" dxfId="19" priority="1" stopIfTrue="1" operator="equal">
      <formula>0</formula>
    </cfRule>
  </conditionalFormatting>
  <printOptions horizontalCentered="1"/>
  <pageMargins left="0.39370078740157483" right="0.39370078740157483" top="0.59055118110236227" bottom="0.39370078740157483" header="0.31496062992125984" footer="0.39370078740157483"/>
  <pageSetup paperSize="9" scale="81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55"/>
  <sheetViews>
    <sheetView showGridLines="0" zoomScale="130" zoomScaleNormal="130" zoomScaleSheetLayoutView="115" workbookViewId="0">
      <selection activeCell="C50" sqref="C50"/>
    </sheetView>
  </sheetViews>
  <sheetFormatPr defaultColWidth="9.109375" defaultRowHeight="15" customHeight="1"/>
  <cols>
    <col min="1" max="1" width="1.6640625" style="75" customWidth="1"/>
    <col min="2" max="2" width="15" style="143" customWidth="1"/>
    <col min="3" max="3" width="73.6640625" style="75" customWidth="1"/>
    <col min="4" max="4" width="8.88671875" style="75" customWidth="1"/>
    <col min="5" max="7" width="11.109375" style="76" customWidth="1"/>
    <col min="8" max="16384" width="9.109375" style="75"/>
  </cols>
  <sheetData>
    <row r="1" spans="2:19" ht="4.5" customHeight="1" thickBot="1">
      <c r="B1" s="207"/>
      <c r="C1" s="207"/>
      <c r="D1" s="207"/>
      <c r="H1" s="76"/>
      <c r="I1" s="76"/>
    </row>
    <row r="2" spans="2:19" ht="12" customHeight="1">
      <c r="B2" s="214" t="s">
        <v>208</v>
      </c>
      <c r="C2" s="215"/>
      <c r="D2" s="215"/>
      <c r="E2" s="215"/>
      <c r="F2" s="162"/>
      <c r="G2" s="159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2:19" ht="20.25" customHeight="1">
      <c r="B3" s="216"/>
      <c r="C3" s="217"/>
      <c r="D3" s="217"/>
      <c r="E3" s="217"/>
      <c r="F3" s="163"/>
      <c r="G3" s="160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2:19" ht="22.5" customHeight="1" thickBot="1">
      <c r="B4" s="218"/>
      <c r="C4" s="219"/>
      <c r="D4" s="219"/>
      <c r="E4" s="219"/>
      <c r="F4" s="164"/>
      <c r="G4" s="161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2:19" ht="10.5" customHeight="1">
      <c r="B5" s="104"/>
      <c r="C5" s="104"/>
      <c r="D5" s="104"/>
      <c r="H5" s="76"/>
      <c r="I5" s="76"/>
    </row>
    <row r="6" spans="2:19" s="105" customFormat="1" ht="13.8">
      <c r="B6" s="208" t="s">
        <v>61</v>
      </c>
      <c r="C6" s="209"/>
      <c r="D6" s="209"/>
      <c r="E6" s="210"/>
      <c r="F6" s="210"/>
      <c r="G6" s="210"/>
    </row>
    <row r="7" spans="2:19" ht="27.75" customHeight="1">
      <c r="B7" s="211" t="s">
        <v>57</v>
      </c>
      <c r="C7" s="211" t="s">
        <v>58</v>
      </c>
      <c r="D7" s="211" t="s">
        <v>64</v>
      </c>
      <c r="E7" s="213" t="s">
        <v>236</v>
      </c>
      <c r="F7" s="213" t="s">
        <v>237</v>
      </c>
      <c r="G7" s="206" t="s">
        <v>63</v>
      </c>
    </row>
    <row r="8" spans="2:19" ht="27.75" customHeight="1">
      <c r="B8" s="212"/>
      <c r="C8" s="212"/>
      <c r="D8" s="212"/>
      <c r="E8" s="213"/>
      <c r="F8" s="213"/>
      <c r="G8" s="206"/>
    </row>
    <row r="9" spans="2:19" s="108" customFormat="1" ht="5.0999999999999996" customHeight="1">
      <c r="B9" s="152"/>
      <c r="C9" s="111"/>
      <c r="D9" s="111"/>
      <c r="E9" s="106"/>
      <c r="F9" s="106"/>
      <c r="G9" s="107"/>
    </row>
    <row r="10" spans="2:19" s="110" customFormat="1" ht="12">
      <c r="B10" s="140" t="s">
        <v>54</v>
      </c>
      <c r="C10" s="135" t="s">
        <v>210</v>
      </c>
      <c r="D10" s="135"/>
      <c r="E10" s="109"/>
      <c r="F10" s="109"/>
      <c r="G10" s="139"/>
    </row>
    <row r="11" spans="2:19" s="110" customFormat="1" ht="12">
      <c r="B11" s="140" t="s">
        <v>505</v>
      </c>
      <c r="C11" s="135" t="s">
        <v>211</v>
      </c>
      <c r="D11" s="135"/>
      <c r="E11" s="109"/>
      <c r="F11" s="109"/>
      <c r="G11" s="139"/>
    </row>
    <row r="12" spans="2:19" ht="20.399999999999999">
      <c r="B12" s="137" t="s">
        <v>506</v>
      </c>
      <c r="C12" s="136" t="s">
        <v>212</v>
      </c>
      <c r="D12" s="137" t="s">
        <v>66</v>
      </c>
      <c r="E12" s="109">
        <v>48</v>
      </c>
      <c r="F12" s="109">
        <v>15</v>
      </c>
      <c r="G12" s="139">
        <f>SUM(E12:F12)</f>
        <v>63</v>
      </c>
    </row>
    <row r="13" spans="2:19" ht="20.399999999999999">
      <c r="B13" s="137" t="s">
        <v>507</v>
      </c>
      <c r="C13" s="136" t="s">
        <v>312</v>
      </c>
      <c r="D13" s="137" t="s">
        <v>66</v>
      </c>
      <c r="E13" s="109"/>
      <c r="F13" s="109">
        <v>3</v>
      </c>
      <c r="G13" s="139">
        <f>SUM(E13:F13)</f>
        <v>3</v>
      </c>
    </row>
    <row r="14" spans="2:19" ht="12">
      <c r="B14" s="140" t="s">
        <v>596</v>
      </c>
      <c r="C14" s="135" t="s">
        <v>213</v>
      </c>
      <c r="D14" s="135"/>
      <c r="E14" s="109"/>
      <c r="F14" s="109"/>
      <c r="G14" s="139"/>
    </row>
    <row r="15" spans="2:19" ht="20.399999999999999">
      <c r="B15" s="137" t="s">
        <v>597</v>
      </c>
      <c r="C15" s="136" t="s">
        <v>214</v>
      </c>
      <c r="D15" s="137" t="s">
        <v>65</v>
      </c>
      <c r="E15" s="109"/>
      <c r="F15" s="109">
        <v>3</v>
      </c>
      <c r="G15" s="139">
        <f>SUM(E15:F15)</f>
        <v>3</v>
      </c>
    </row>
    <row r="16" spans="2:19" ht="20.399999999999999">
      <c r="B16" s="137" t="s">
        <v>598</v>
      </c>
      <c r="C16" s="136" t="s">
        <v>215</v>
      </c>
      <c r="D16" s="137" t="s">
        <v>65</v>
      </c>
      <c r="E16" s="109"/>
      <c r="F16" s="109">
        <v>2</v>
      </c>
      <c r="G16" s="139">
        <f>SUM(E16:F16)</f>
        <v>2</v>
      </c>
    </row>
    <row r="17" spans="2:7" ht="20.399999999999999">
      <c r="B17" s="137" t="s">
        <v>599</v>
      </c>
      <c r="C17" s="136" t="s">
        <v>314</v>
      </c>
      <c r="D17" s="137" t="s">
        <v>65</v>
      </c>
      <c r="E17" s="109"/>
      <c r="F17" s="109">
        <v>2</v>
      </c>
      <c r="G17" s="139">
        <f>SUM(E17:F17)</f>
        <v>2</v>
      </c>
    </row>
    <row r="18" spans="2:7" ht="20.399999999999999">
      <c r="B18" s="137" t="s">
        <v>600</v>
      </c>
      <c r="C18" s="136" t="s">
        <v>216</v>
      </c>
      <c r="D18" s="137" t="s">
        <v>65</v>
      </c>
      <c r="E18" s="109"/>
      <c r="F18" s="109">
        <f>F12/3</f>
        <v>5</v>
      </c>
      <c r="G18" s="139">
        <f>SUM(E18:F18)</f>
        <v>5</v>
      </c>
    </row>
    <row r="19" spans="2:7" ht="20.399999999999999">
      <c r="B19" s="137" t="s">
        <v>601</v>
      </c>
      <c r="C19" s="136" t="s">
        <v>349</v>
      </c>
      <c r="D19" s="137" t="s">
        <v>65</v>
      </c>
      <c r="E19" s="109"/>
      <c r="F19" s="109">
        <v>2</v>
      </c>
      <c r="G19" s="139"/>
    </row>
    <row r="20" spans="2:7" ht="20.399999999999999">
      <c r="B20" s="137" t="s">
        <v>602</v>
      </c>
      <c r="C20" s="136" t="s">
        <v>315</v>
      </c>
      <c r="D20" s="137" t="s">
        <v>65</v>
      </c>
      <c r="E20" s="109"/>
      <c r="F20" s="109">
        <v>1</v>
      </c>
      <c r="G20" s="139">
        <f>SUM(E20:F20)</f>
        <v>1</v>
      </c>
    </row>
    <row r="21" spans="2:7" ht="20.399999999999999">
      <c r="B21" s="137" t="s">
        <v>603</v>
      </c>
      <c r="C21" s="136" t="s">
        <v>313</v>
      </c>
      <c r="D21" s="137" t="s">
        <v>65</v>
      </c>
      <c r="E21" s="109"/>
      <c r="F21" s="109">
        <v>1</v>
      </c>
      <c r="G21" s="139">
        <f>SUM(E21:F21)</f>
        <v>1</v>
      </c>
    </row>
    <row r="22" spans="2:7" ht="12">
      <c r="B22" s="140" t="s">
        <v>604</v>
      </c>
      <c r="C22" s="135" t="s">
        <v>217</v>
      </c>
      <c r="D22" s="135"/>
      <c r="E22" s="109"/>
      <c r="F22" s="109"/>
      <c r="G22" s="139"/>
    </row>
    <row r="23" spans="2:7" ht="20.399999999999999">
      <c r="B23" s="137" t="s">
        <v>605</v>
      </c>
      <c r="C23" s="136" t="s">
        <v>218</v>
      </c>
      <c r="D23" s="137" t="s">
        <v>66</v>
      </c>
      <c r="E23" s="109"/>
      <c r="F23" s="109">
        <v>6</v>
      </c>
      <c r="G23" s="139">
        <f>SUM(E23:F23)</f>
        <v>6</v>
      </c>
    </row>
    <row r="24" spans="2:7" ht="12">
      <c r="B24" s="140" t="s">
        <v>606</v>
      </c>
      <c r="C24" s="135" t="s">
        <v>219</v>
      </c>
      <c r="D24" s="135"/>
      <c r="E24" s="109"/>
      <c r="F24" s="109"/>
      <c r="G24" s="139"/>
    </row>
    <row r="25" spans="2:7" ht="20.399999999999999">
      <c r="B25" s="137" t="s">
        <v>607</v>
      </c>
      <c r="C25" s="136" t="s">
        <v>220</v>
      </c>
      <c r="D25" s="137" t="s">
        <v>65</v>
      </c>
      <c r="E25" s="109"/>
      <c r="F25" s="109">
        <v>3</v>
      </c>
      <c r="G25" s="139">
        <f>SUM(E25:F25)</f>
        <v>3</v>
      </c>
    </row>
    <row r="26" spans="2:7" ht="12">
      <c r="B26" s="140" t="s">
        <v>608</v>
      </c>
      <c r="C26" s="135" t="s">
        <v>67</v>
      </c>
      <c r="D26" s="135"/>
      <c r="E26" s="109"/>
      <c r="F26" s="109"/>
      <c r="G26" s="139"/>
    </row>
    <row r="27" spans="2:7" ht="12">
      <c r="B27" s="137" t="s">
        <v>609</v>
      </c>
      <c r="C27" s="136" t="s">
        <v>131</v>
      </c>
      <c r="D27" s="137" t="s">
        <v>65</v>
      </c>
      <c r="E27" s="109"/>
      <c r="F27" s="109">
        <v>4</v>
      </c>
      <c r="G27" s="139">
        <f>SUM(E27:F27)</f>
        <v>4</v>
      </c>
    </row>
    <row r="28" spans="2:7" ht="20.399999999999999">
      <c r="B28" s="137" t="s">
        <v>610</v>
      </c>
      <c r="C28" s="136" t="s">
        <v>137</v>
      </c>
      <c r="D28" s="137" t="s">
        <v>66</v>
      </c>
      <c r="E28" s="109"/>
      <c r="F28" s="109">
        <v>9</v>
      </c>
      <c r="G28" s="139">
        <f>SUM(E28:F28)</f>
        <v>9</v>
      </c>
    </row>
    <row r="29" spans="2:7" ht="30.6">
      <c r="B29" s="137" t="s">
        <v>611</v>
      </c>
      <c r="C29" s="136" t="s">
        <v>138</v>
      </c>
      <c r="D29" s="137" t="s">
        <v>66</v>
      </c>
      <c r="E29" s="109"/>
      <c r="F29" s="109">
        <v>6</v>
      </c>
      <c r="G29" s="139">
        <f>SUM(E29:F29)</f>
        <v>6</v>
      </c>
    </row>
    <row r="30" spans="2:7" ht="20.399999999999999">
      <c r="B30" s="137" t="s">
        <v>612</v>
      </c>
      <c r="C30" s="136" t="s">
        <v>139</v>
      </c>
      <c r="D30" s="137" t="s">
        <v>66</v>
      </c>
      <c r="E30" s="109"/>
      <c r="F30" s="109">
        <v>21</v>
      </c>
      <c r="G30" s="139">
        <f>SUM(E30:F30)</f>
        <v>21</v>
      </c>
    </row>
    <row r="31" spans="2:7" ht="12">
      <c r="B31" s="137" t="s">
        <v>636</v>
      </c>
      <c r="C31" s="166" t="s">
        <v>228</v>
      </c>
      <c r="D31" s="141" t="s">
        <v>639</v>
      </c>
      <c r="E31" s="109">
        <f>E12*0.4*0.8</f>
        <v>15.360000000000003</v>
      </c>
      <c r="F31" s="109"/>
      <c r="G31" s="139">
        <f t="shared" ref="G31:G33" si="0">SUM(E31:F31)</f>
        <v>15.360000000000003</v>
      </c>
    </row>
    <row r="32" spans="2:7" ht="12">
      <c r="B32" s="137" t="s">
        <v>637</v>
      </c>
      <c r="C32" s="138" t="s">
        <v>229</v>
      </c>
      <c r="D32" s="141" t="s">
        <v>639</v>
      </c>
      <c r="E32" s="109">
        <f>E31-E33</f>
        <v>13.440000000000003</v>
      </c>
      <c r="F32" s="109"/>
      <c r="G32" s="139">
        <f t="shared" si="0"/>
        <v>13.440000000000003</v>
      </c>
    </row>
    <row r="33" spans="2:11" ht="20.399999999999999">
      <c r="B33" s="137" t="s">
        <v>638</v>
      </c>
      <c r="C33" s="138" t="s">
        <v>230</v>
      </c>
      <c r="D33" s="141" t="s">
        <v>639</v>
      </c>
      <c r="E33" s="109">
        <f>E12*0.4*0.1</f>
        <v>1.9200000000000004</v>
      </c>
      <c r="F33" s="109"/>
      <c r="G33" s="139">
        <f t="shared" si="0"/>
        <v>1.9200000000000004</v>
      </c>
    </row>
    <row r="34" spans="2:11" ht="12">
      <c r="B34" s="140" t="s">
        <v>613</v>
      </c>
      <c r="C34" s="135" t="s">
        <v>234</v>
      </c>
      <c r="D34" s="135"/>
      <c r="E34" s="109"/>
      <c r="F34" s="109"/>
      <c r="G34" s="139"/>
    </row>
    <row r="35" spans="2:11" ht="20.399999999999999">
      <c r="B35" s="137" t="s">
        <v>614</v>
      </c>
      <c r="C35" s="136" t="s">
        <v>221</v>
      </c>
      <c r="D35" s="137" t="s">
        <v>65</v>
      </c>
      <c r="E35" s="109"/>
      <c r="F35" s="109">
        <v>3</v>
      </c>
      <c r="G35" s="139">
        <f>SUM(E35:F35)</f>
        <v>3</v>
      </c>
    </row>
    <row r="36" spans="2:11" ht="30.6">
      <c r="B36" s="137" t="s">
        <v>615</v>
      </c>
      <c r="C36" s="136" t="s">
        <v>350</v>
      </c>
      <c r="D36" s="137" t="s">
        <v>65</v>
      </c>
      <c r="E36" s="109">
        <v>2</v>
      </c>
      <c r="F36" s="109"/>
      <c r="G36" s="139">
        <f>SUM(E36:F36)</f>
        <v>2</v>
      </c>
    </row>
    <row r="37" spans="2:11" ht="12">
      <c r="B37" s="140" t="s">
        <v>616</v>
      </c>
      <c r="C37" s="135" t="s">
        <v>316</v>
      </c>
      <c r="D37" s="135"/>
      <c r="E37" s="109"/>
      <c r="F37" s="109"/>
      <c r="G37" s="139"/>
    </row>
    <row r="38" spans="2:11" ht="20.399999999999999">
      <c r="B38" s="137" t="s">
        <v>617</v>
      </c>
      <c r="C38" s="158" t="s">
        <v>351</v>
      </c>
      <c r="D38" s="137" t="s">
        <v>66</v>
      </c>
      <c r="E38" s="109"/>
      <c r="F38" s="109">
        <v>84</v>
      </c>
      <c r="G38" s="139">
        <f>SUM(E38:F38)</f>
        <v>84</v>
      </c>
      <c r="H38" s="156"/>
    </row>
    <row r="39" spans="2:11" ht="15" customHeight="1" thickBot="1">
      <c r="E39" s="75"/>
      <c r="F39" s="75"/>
      <c r="G39" s="75"/>
    </row>
    <row r="40" spans="2:11" ht="15" customHeight="1">
      <c r="B40" s="197" t="s">
        <v>635</v>
      </c>
      <c r="C40" s="198"/>
      <c r="D40" s="198"/>
      <c r="E40" s="198"/>
      <c r="F40" s="198"/>
      <c r="G40" s="199"/>
    </row>
    <row r="41" spans="2:11" s="76" customFormat="1" ht="15" customHeight="1">
      <c r="B41" s="200"/>
      <c r="C41" s="201"/>
      <c r="D41" s="201"/>
      <c r="E41" s="201"/>
      <c r="F41" s="201"/>
      <c r="G41" s="202"/>
      <c r="H41" s="75"/>
      <c r="I41" s="75"/>
      <c r="J41" s="75"/>
      <c r="K41" s="75"/>
    </row>
    <row r="42" spans="2:11" s="76" customFormat="1" ht="15" customHeight="1">
      <c r="B42" s="200"/>
      <c r="C42" s="201"/>
      <c r="D42" s="201"/>
      <c r="E42" s="201"/>
      <c r="F42" s="201"/>
      <c r="G42" s="202"/>
      <c r="H42" s="75"/>
      <c r="I42" s="75"/>
      <c r="J42" s="75"/>
      <c r="K42" s="75"/>
    </row>
    <row r="43" spans="2:11" s="76" customFormat="1" ht="15" customHeight="1">
      <c r="B43" s="200"/>
      <c r="C43" s="201"/>
      <c r="D43" s="201"/>
      <c r="E43" s="201"/>
      <c r="F43" s="201"/>
      <c r="G43" s="202"/>
      <c r="H43" s="75"/>
      <c r="I43" s="75"/>
      <c r="J43" s="75"/>
      <c r="K43" s="75"/>
    </row>
    <row r="44" spans="2:11" s="76" customFormat="1" ht="15" customHeight="1">
      <c r="B44" s="200"/>
      <c r="C44" s="201"/>
      <c r="D44" s="201"/>
      <c r="E44" s="201"/>
      <c r="F44" s="201"/>
      <c r="G44" s="202"/>
      <c r="H44" s="75"/>
      <c r="I44" s="75"/>
      <c r="J44" s="75"/>
      <c r="K44" s="75"/>
    </row>
    <row r="45" spans="2:11" s="76" customFormat="1" ht="15" customHeight="1">
      <c r="B45" s="200"/>
      <c r="C45" s="201"/>
      <c r="D45" s="201"/>
      <c r="E45" s="201"/>
      <c r="F45" s="201"/>
      <c r="G45" s="202"/>
      <c r="H45" s="75"/>
      <c r="I45" s="75"/>
      <c r="J45" s="75"/>
      <c r="K45" s="75"/>
    </row>
    <row r="46" spans="2:11" s="76" customFormat="1" ht="15" customHeight="1" thickBot="1">
      <c r="B46" s="203"/>
      <c r="C46" s="204"/>
      <c r="D46" s="204"/>
      <c r="E46" s="204"/>
      <c r="F46" s="204"/>
      <c r="G46" s="205"/>
      <c r="H46" s="75"/>
      <c r="I46" s="75"/>
      <c r="J46" s="75"/>
      <c r="K46" s="75"/>
    </row>
    <row r="47" spans="2:11" s="76" customFormat="1" ht="15" customHeight="1">
      <c r="B47" s="144"/>
      <c r="H47" s="75"/>
      <c r="I47" s="75"/>
      <c r="J47" s="75"/>
      <c r="K47" s="75"/>
    </row>
    <row r="48" spans="2:11" s="76" customFormat="1" ht="15" customHeight="1">
      <c r="B48" s="144"/>
      <c r="D48" s="75"/>
      <c r="H48" s="75"/>
      <c r="I48" s="75"/>
      <c r="J48" s="75"/>
      <c r="K48" s="75"/>
    </row>
    <row r="49" spans="2:11" s="76" customFormat="1" ht="15" customHeight="1">
      <c r="B49" s="144"/>
      <c r="H49" s="75"/>
      <c r="I49" s="75"/>
      <c r="J49" s="75"/>
      <c r="K49" s="75"/>
    </row>
    <row r="50" spans="2:11" s="76" customFormat="1" ht="15" customHeight="1">
      <c r="B50" s="144"/>
      <c r="H50" s="75"/>
      <c r="I50" s="75"/>
      <c r="J50" s="75"/>
      <c r="K50" s="75"/>
    </row>
    <row r="51" spans="2:11" s="76" customFormat="1" ht="15" customHeight="1">
      <c r="B51" s="144"/>
      <c r="H51" s="75"/>
      <c r="I51" s="75"/>
      <c r="J51" s="75"/>
      <c r="K51" s="75"/>
    </row>
    <row r="52" spans="2:11" s="76" customFormat="1" ht="15" customHeight="1">
      <c r="B52" s="144"/>
      <c r="H52" s="75"/>
      <c r="I52" s="75"/>
      <c r="J52" s="75"/>
      <c r="K52" s="75"/>
    </row>
    <row r="53" spans="2:11" s="76" customFormat="1" ht="15" customHeight="1">
      <c r="B53" s="144"/>
      <c r="D53" s="75"/>
      <c r="H53" s="75"/>
      <c r="I53" s="75"/>
      <c r="J53" s="75"/>
      <c r="K53" s="75"/>
    </row>
    <row r="54" spans="2:11" s="76" customFormat="1" ht="15" customHeight="1">
      <c r="B54" s="144"/>
      <c r="D54" s="75"/>
      <c r="H54" s="75"/>
      <c r="I54" s="75"/>
      <c r="J54" s="75"/>
      <c r="K54" s="75"/>
    </row>
    <row r="55" spans="2:11" ht="15" customHeight="1">
      <c r="B55" s="144"/>
      <c r="C55" s="76"/>
    </row>
  </sheetData>
  <autoFilter ref="B10:G38" xr:uid="{00000000-0009-0000-0000-000004000000}"/>
  <mergeCells count="12">
    <mergeCell ref="B40:G40"/>
    <mergeCell ref="B41:G46"/>
    <mergeCell ref="G7:G8"/>
    <mergeCell ref="B1:D1"/>
    <mergeCell ref="B6:D6"/>
    <mergeCell ref="E6:G6"/>
    <mergeCell ref="B7:B8"/>
    <mergeCell ref="C7:C8"/>
    <mergeCell ref="D7:D8"/>
    <mergeCell ref="F7:F8"/>
    <mergeCell ref="E7:E8"/>
    <mergeCell ref="B2:E4"/>
  </mergeCells>
  <phoneticPr fontId="42" type="noConversion"/>
  <conditionalFormatting sqref="B9:C9 B7:D7 E36:G36 B37:G38 B36 B10:G30 B34:G35 B31:B33">
    <cfRule type="cellIs" dxfId="18" priority="52" stopIfTrue="1" operator="equal">
      <formula>0</formula>
    </cfRule>
  </conditionalFormatting>
  <conditionalFormatting sqref="G7">
    <cfRule type="cellIs" dxfId="17" priority="16" stopIfTrue="1" operator="equal">
      <formula>0</formula>
    </cfRule>
  </conditionalFormatting>
  <conditionalFormatting sqref="E7">
    <cfRule type="cellIs" dxfId="16" priority="14" stopIfTrue="1" operator="equal">
      <formula>0</formula>
    </cfRule>
  </conditionalFormatting>
  <conditionalFormatting sqref="F7">
    <cfRule type="cellIs" dxfId="15" priority="13" stopIfTrue="1" operator="equal">
      <formula>0</formula>
    </cfRule>
  </conditionalFormatting>
  <conditionalFormatting sqref="D36">
    <cfRule type="cellIs" dxfId="14" priority="10" stopIfTrue="1" operator="equal">
      <formula>0</formula>
    </cfRule>
  </conditionalFormatting>
  <conditionalFormatting sqref="C36">
    <cfRule type="cellIs" dxfId="13" priority="9" stopIfTrue="1" operator="equal">
      <formula>0</formula>
    </cfRule>
  </conditionalFormatting>
  <conditionalFormatting sqref="E31:G32 E33:F33">
    <cfRule type="cellIs" dxfId="12" priority="8" stopIfTrue="1" operator="equal">
      <formula>0</formula>
    </cfRule>
  </conditionalFormatting>
  <conditionalFormatting sqref="G33">
    <cfRule type="cellIs" dxfId="11" priority="7" stopIfTrue="1" operator="equal">
      <formula>0</formula>
    </cfRule>
  </conditionalFormatting>
  <conditionalFormatting sqref="C31:D32">
    <cfRule type="cellIs" dxfId="10" priority="6" stopIfTrue="1" operator="equal">
      <formula>0</formula>
    </cfRule>
  </conditionalFormatting>
  <conditionalFormatting sqref="D31:D32">
    <cfRule type="cellIs" dxfId="9" priority="5" stopIfTrue="1" operator="equal">
      <formula>0</formula>
    </cfRule>
  </conditionalFormatting>
  <conditionalFormatting sqref="C33">
    <cfRule type="cellIs" dxfId="8" priority="4" stopIfTrue="1" operator="equal">
      <formula>0</formula>
    </cfRule>
  </conditionalFormatting>
  <conditionalFormatting sqref="D33">
    <cfRule type="cellIs" dxfId="7" priority="1" stopIfTrue="1" operator="equal">
      <formula>0</formula>
    </cfRule>
  </conditionalFormatting>
  <conditionalFormatting sqref="D33">
    <cfRule type="cellIs" dxfId="6" priority="2" stopIfTrue="1" operator="equal">
      <formula>0</formula>
    </cfRule>
  </conditionalFormatting>
  <printOptions horizontalCentered="1"/>
  <pageMargins left="0.39370078740157483" right="0.39370078740157483" top="0.59055118110236227" bottom="0.39370078740157483" header="0.31496062992125984" footer="0.39370078740157483"/>
  <pageSetup paperSize="9" scale="81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43"/>
  <sheetViews>
    <sheetView showGridLines="0" topLeftCell="A4" zoomScale="130" zoomScaleNormal="130" zoomScaleSheetLayoutView="115" workbookViewId="0">
      <selection activeCell="C40" sqref="C40"/>
    </sheetView>
  </sheetViews>
  <sheetFormatPr defaultColWidth="9.109375" defaultRowHeight="15" customHeight="1"/>
  <cols>
    <col min="1" max="1" width="1.6640625" style="75" customWidth="1"/>
    <col min="2" max="2" width="13.88671875" style="143" customWidth="1"/>
    <col min="3" max="3" width="73.6640625" style="75" customWidth="1"/>
    <col min="4" max="4" width="8.88671875" style="75" customWidth="1"/>
    <col min="5" max="7" width="11.109375" style="76" customWidth="1"/>
    <col min="8" max="16384" width="9.109375" style="75"/>
  </cols>
  <sheetData>
    <row r="1" spans="2:19" ht="4.5" customHeight="1" thickBot="1">
      <c r="B1" s="207"/>
      <c r="C1" s="207"/>
      <c r="D1" s="207"/>
      <c r="H1" s="76"/>
      <c r="I1" s="76"/>
    </row>
    <row r="2" spans="2:19" ht="12" customHeight="1">
      <c r="B2" s="214" t="s">
        <v>222</v>
      </c>
      <c r="C2" s="215"/>
      <c r="D2" s="215"/>
      <c r="E2" s="215"/>
      <c r="F2" s="162"/>
      <c r="G2" s="159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2:19" ht="20.25" customHeight="1">
      <c r="B3" s="216"/>
      <c r="C3" s="217"/>
      <c r="D3" s="217"/>
      <c r="E3" s="217"/>
      <c r="F3" s="163"/>
      <c r="G3" s="160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2:19" ht="22.5" customHeight="1" thickBot="1">
      <c r="B4" s="218"/>
      <c r="C4" s="219"/>
      <c r="D4" s="219"/>
      <c r="E4" s="219"/>
      <c r="F4" s="164"/>
      <c r="G4" s="161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2:19" ht="10.5" customHeight="1">
      <c r="B5" s="104"/>
      <c r="C5" s="104"/>
      <c r="D5" s="104"/>
      <c r="H5" s="76"/>
      <c r="I5" s="76"/>
    </row>
    <row r="6" spans="2:19" s="105" customFormat="1" ht="13.8">
      <c r="B6" s="208" t="s">
        <v>61</v>
      </c>
      <c r="C6" s="209"/>
      <c r="D6" s="209"/>
      <c r="E6" s="210"/>
      <c r="F6" s="210"/>
      <c r="G6" s="210"/>
    </row>
    <row r="7" spans="2:19" ht="27.75" customHeight="1">
      <c r="B7" s="211" t="s">
        <v>57</v>
      </c>
      <c r="C7" s="211" t="s">
        <v>58</v>
      </c>
      <c r="D7" s="211" t="s">
        <v>64</v>
      </c>
      <c r="E7" s="213" t="s">
        <v>236</v>
      </c>
      <c r="F7" s="213" t="s">
        <v>237</v>
      </c>
      <c r="G7" s="206" t="s">
        <v>63</v>
      </c>
    </row>
    <row r="8" spans="2:19" ht="12">
      <c r="B8" s="212"/>
      <c r="C8" s="212"/>
      <c r="D8" s="212"/>
      <c r="E8" s="213"/>
      <c r="F8" s="213"/>
      <c r="G8" s="206"/>
    </row>
    <row r="9" spans="2:19" s="108" customFormat="1" ht="5.0999999999999996" customHeight="1">
      <c r="B9" s="155"/>
      <c r="E9" s="153"/>
      <c r="F9" s="153"/>
      <c r="G9" s="154"/>
    </row>
    <row r="10" spans="2:19" s="110" customFormat="1" ht="12">
      <c r="B10" s="140" t="s">
        <v>68</v>
      </c>
      <c r="C10" s="135" t="s">
        <v>224</v>
      </c>
      <c r="D10" s="135"/>
      <c r="E10" s="109"/>
      <c r="F10" s="109"/>
      <c r="G10" s="139"/>
    </row>
    <row r="11" spans="2:19" ht="12">
      <c r="B11" s="140" t="s">
        <v>508</v>
      </c>
      <c r="C11" s="135" t="s">
        <v>225</v>
      </c>
      <c r="D11" s="135"/>
      <c r="E11" s="109"/>
      <c r="F11" s="109"/>
      <c r="G11" s="139"/>
    </row>
    <row r="12" spans="2:19" ht="20.399999999999999">
      <c r="B12" s="137" t="s">
        <v>509</v>
      </c>
      <c r="C12" s="136" t="s">
        <v>317</v>
      </c>
      <c r="D12" s="137" t="s">
        <v>65</v>
      </c>
      <c r="E12" s="109">
        <v>1</v>
      </c>
      <c r="F12" s="109">
        <v>7</v>
      </c>
      <c r="G12" s="139">
        <f>SUM(E12:F12)</f>
        <v>8</v>
      </c>
    </row>
    <row r="13" spans="2:19" ht="12">
      <c r="B13" s="137" t="s">
        <v>510</v>
      </c>
      <c r="C13" s="136" t="s">
        <v>235</v>
      </c>
      <c r="D13" s="137" t="s">
        <v>65</v>
      </c>
      <c r="E13" s="109"/>
      <c r="F13" s="109">
        <v>7</v>
      </c>
      <c r="G13" s="139">
        <f>SUM(E13:F13)</f>
        <v>7</v>
      </c>
    </row>
    <row r="14" spans="2:19" ht="12">
      <c r="B14" s="140" t="s">
        <v>618</v>
      </c>
      <c r="C14" s="135" t="s">
        <v>226</v>
      </c>
      <c r="D14" s="135"/>
      <c r="E14" s="109"/>
      <c r="F14" s="109"/>
      <c r="G14" s="139"/>
    </row>
    <row r="15" spans="2:19" ht="12">
      <c r="B15" s="137" t="s">
        <v>619</v>
      </c>
      <c r="C15" s="136" t="s">
        <v>227</v>
      </c>
      <c r="D15" s="137" t="s">
        <v>65</v>
      </c>
      <c r="E15" s="109">
        <v>1</v>
      </c>
      <c r="F15" s="109">
        <v>7</v>
      </c>
      <c r="G15" s="139">
        <f t="shared" ref="G15:G26" si="0">SUM(E15:F15)</f>
        <v>8</v>
      </c>
    </row>
    <row r="16" spans="2:19" ht="20.399999999999999">
      <c r="B16" s="137" t="s">
        <v>620</v>
      </c>
      <c r="C16" s="136" t="s">
        <v>319</v>
      </c>
      <c r="D16" s="137" t="s">
        <v>65</v>
      </c>
      <c r="E16" s="109"/>
      <c r="F16" s="109">
        <v>7</v>
      </c>
      <c r="G16" s="139">
        <f t="shared" si="0"/>
        <v>7</v>
      </c>
    </row>
    <row r="17" spans="2:7" ht="20.399999999999999">
      <c r="B17" s="137" t="s">
        <v>621</v>
      </c>
      <c r="C17" s="136" t="s">
        <v>318</v>
      </c>
      <c r="D17" s="137" t="s">
        <v>65</v>
      </c>
      <c r="E17" s="109"/>
      <c r="F17" s="109">
        <v>7</v>
      </c>
      <c r="G17" s="139">
        <f t="shared" si="0"/>
        <v>7</v>
      </c>
    </row>
    <row r="18" spans="2:7" ht="20.399999999999999">
      <c r="B18" s="137" t="s">
        <v>622</v>
      </c>
      <c r="C18" s="136" t="s">
        <v>320</v>
      </c>
      <c r="D18" s="137" t="s">
        <v>65</v>
      </c>
      <c r="E18" s="109"/>
      <c r="F18" s="109">
        <v>1</v>
      </c>
      <c r="G18" s="139">
        <f t="shared" si="0"/>
        <v>1</v>
      </c>
    </row>
    <row r="19" spans="2:7" ht="20.399999999999999">
      <c r="B19" s="137" t="s">
        <v>623</v>
      </c>
      <c r="C19" s="136" t="s">
        <v>321</v>
      </c>
      <c r="D19" s="137" t="s">
        <v>65</v>
      </c>
      <c r="E19" s="109"/>
      <c r="F19" s="109">
        <v>1</v>
      </c>
      <c r="G19" s="139">
        <f t="shared" si="0"/>
        <v>1</v>
      </c>
    </row>
    <row r="20" spans="2:7" ht="20.399999999999999">
      <c r="B20" s="137" t="s">
        <v>624</v>
      </c>
      <c r="C20" s="136" t="s">
        <v>322</v>
      </c>
      <c r="D20" s="137" t="s">
        <v>65</v>
      </c>
      <c r="E20" s="109"/>
      <c r="F20" s="109">
        <v>4</v>
      </c>
      <c r="G20" s="139">
        <f t="shared" si="0"/>
        <v>4</v>
      </c>
    </row>
    <row r="21" spans="2:7" ht="20.399999999999999">
      <c r="B21" s="137" t="s">
        <v>625</v>
      </c>
      <c r="C21" s="136" t="s">
        <v>323</v>
      </c>
      <c r="D21" s="137" t="s">
        <v>65</v>
      </c>
      <c r="E21" s="109"/>
      <c r="F21" s="109">
        <v>2</v>
      </c>
      <c r="G21" s="139">
        <f t="shared" si="0"/>
        <v>2</v>
      </c>
    </row>
    <row r="22" spans="2:7" ht="20.399999999999999">
      <c r="B22" s="137" t="s">
        <v>626</v>
      </c>
      <c r="C22" s="136" t="s">
        <v>324</v>
      </c>
      <c r="D22" s="137" t="s">
        <v>65</v>
      </c>
      <c r="E22" s="109"/>
      <c r="F22" s="109">
        <v>4</v>
      </c>
      <c r="G22" s="139">
        <f t="shared" si="0"/>
        <v>4</v>
      </c>
    </row>
    <row r="23" spans="2:7" ht="20.399999999999999">
      <c r="B23" s="137" t="s">
        <v>627</v>
      </c>
      <c r="C23" s="136" t="s">
        <v>325</v>
      </c>
      <c r="D23" s="137" t="s">
        <v>65</v>
      </c>
      <c r="E23" s="109"/>
      <c r="F23" s="109">
        <v>2</v>
      </c>
      <c r="G23" s="139">
        <f t="shared" si="0"/>
        <v>2</v>
      </c>
    </row>
    <row r="24" spans="2:7" ht="20.399999999999999">
      <c r="B24" s="137" t="s">
        <v>628</v>
      </c>
      <c r="C24" s="136" t="s">
        <v>328</v>
      </c>
      <c r="D24" s="137"/>
      <c r="E24" s="109"/>
      <c r="F24" s="109">
        <v>31</v>
      </c>
      <c r="G24" s="139">
        <f t="shared" si="0"/>
        <v>31</v>
      </c>
    </row>
    <row r="25" spans="2:7" ht="12">
      <c r="B25" s="137" t="s">
        <v>629</v>
      </c>
      <c r="C25" s="136" t="s">
        <v>329</v>
      </c>
      <c r="D25" s="137"/>
      <c r="E25" s="109"/>
      <c r="F25" s="109">
        <v>20</v>
      </c>
      <c r="G25" s="139">
        <f t="shared" si="0"/>
        <v>20</v>
      </c>
    </row>
    <row r="26" spans="2:7" ht="20.399999999999999">
      <c r="B26" s="137" t="s">
        <v>630</v>
      </c>
      <c r="C26" s="136" t="s">
        <v>330</v>
      </c>
      <c r="D26" s="137"/>
      <c r="E26" s="109">
        <v>1</v>
      </c>
      <c r="F26" s="109">
        <v>3</v>
      </c>
      <c r="G26" s="139">
        <f t="shared" si="0"/>
        <v>4</v>
      </c>
    </row>
    <row r="27" spans="2:7" ht="12">
      <c r="B27" s="140" t="s">
        <v>631</v>
      </c>
      <c r="C27" s="135" t="s">
        <v>326</v>
      </c>
      <c r="D27" s="137"/>
      <c r="E27" s="109"/>
      <c r="F27" s="109"/>
      <c r="G27" s="139"/>
    </row>
    <row r="28" spans="2:7" ht="20.399999999999999">
      <c r="B28" s="137" t="s">
        <v>632</v>
      </c>
      <c r="C28" s="136" t="s">
        <v>332</v>
      </c>
      <c r="D28" s="137" t="s">
        <v>65</v>
      </c>
      <c r="E28" s="109"/>
      <c r="F28" s="109">
        <v>6</v>
      </c>
      <c r="G28" s="139">
        <f>SUM(E28:F28)</f>
        <v>6</v>
      </c>
    </row>
    <row r="29" spans="2:7" ht="30.6">
      <c r="B29" s="137" t="s">
        <v>633</v>
      </c>
      <c r="C29" s="136" t="s">
        <v>327</v>
      </c>
      <c r="D29" s="137" t="s">
        <v>65</v>
      </c>
      <c r="E29" s="109"/>
      <c r="F29" s="109">
        <v>5</v>
      </c>
      <c r="G29" s="139">
        <f>SUM(E29:F29)</f>
        <v>5</v>
      </c>
    </row>
    <row r="30" spans="2:7" ht="24" customHeight="1">
      <c r="B30" s="137" t="s">
        <v>634</v>
      </c>
      <c r="C30" s="136" t="s">
        <v>331</v>
      </c>
      <c r="D30" s="137" t="s">
        <v>65</v>
      </c>
      <c r="E30" s="109"/>
      <c r="F30" s="109">
        <v>13</v>
      </c>
      <c r="G30" s="139">
        <f>SUM(E30:F30)</f>
        <v>13</v>
      </c>
    </row>
    <row r="31" spans="2:7" ht="9" customHeight="1" thickBot="1">
      <c r="E31" s="75"/>
      <c r="F31" s="75"/>
      <c r="G31" s="75"/>
    </row>
    <row r="32" spans="2:7" ht="15" customHeight="1">
      <c r="B32" s="197" t="s">
        <v>635</v>
      </c>
      <c r="C32" s="198"/>
      <c r="D32" s="198"/>
      <c r="E32" s="198"/>
      <c r="F32" s="198"/>
      <c r="G32" s="199"/>
    </row>
    <row r="33" spans="2:11" s="76" customFormat="1" ht="15" customHeight="1">
      <c r="B33" s="200"/>
      <c r="C33" s="201"/>
      <c r="D33" s="201"/>
      <c r="E33" s="201"/>
      <c r="F33" s="201"/>
      <c r="G33" s="202"/>
      <c r="H33" s="75"/>
      <c r="I33" s="75"/>
      <c r="J33" s="75"/>
      <c r="K33" s="75"/>
    </row>
    <row r="34" spans="2:11" s="76" customFormat="1" ht="15" customHeight="1" thickBot="1">
      <c r="B34" s="203"/>
      <c r="C34" s="204"/>
      <c r="D34" s="204"/>
      <c r="E34" s="204"/>
      <c r="F34" s="204"/>
      <c r="G34" s="205"/>
      <c r="H34" s="75"/>
      <c r="I34" s="75"/>
      <c r="J34" s="75"/>
      <c r="K34" s="75"/>
    </row>
    <row r="35" spans="2:11" s="76" customFormat="1" ht="9" customHeight="1">
      <c r="B35" s="144"/>
      <c r="H35" s="75"/>
      <c r="I35" s="75"/>
      <c r="J35" s="75"/>
      <c r="K35" s="75"/>
    </row>
    <row r="36" spans="2:11" s="76" customFormat="1" ht="15" customHeight="1">
      <c r="B36" s="144"/>
      <c r="D36" s="75"/>
      <c r="H36" s="75"/>
      <c r="I36" s="75"/>
      <c r="J36" s="75"/>
      <c r="K36" s="75"/>
    </row>
    <row r="37" spans="2:11" s="76" customFormat="1" ht="15" customHeight="1">
      <c r="B37" s="144"/>
      <c r="H37" s="75"/>
      <c r="I37" s="75"/>
      <c r="J37" s="75"/>
      <c r="K37" s="75"/>
    </row>
    <row r="38" spans="2:11" s="76" customFormat="1" ht="15" customHeight="1">
      <c r="B38" s="144"/>
      <c r="H38" s="75"/>
      <c r="I38" s="75"/>
      <c r="J38" s="75"/>
      <c r="K38" s="75"/>
    </row>
    <row r="39" spans="2:11" s="76" customFormat="1" ht="15" customHeight="1">
      <c r="B39" s="144"/>
      <c r="H39" s="75"/>
      <c r="I39" s="75"/>
      <c r="J39" s="75"/>
      <c r="K39" s="75"/>
    </row>
    <row r="40" spans="2:11" s="76" customFormat="1" ht="15" customHeight="1">
      <c r="B40" s="144"/>
      <c r="H40" s="75"/>
      <c r="I40" s="75"/>
      <c r="J40" s="75"/>
      <c r="K40" s="75"/>
    </row>
    <row r="41" spans="2:11" s="76" customFormat="1" ht="15" customHeight="1">
      <c r="B41" s="144"/>
      <c r="D41" s="75"/>
      <c r="H41" s="75"/>
      <c r="I41" s="75"/>
      <c r="J41" s="75"/>
      <c r="K41" s="75"/>
    </row>
    <row r="42" spans="2:11" s="76" customFormat="1" ht="15" customHeight="1">
      <c r="B42" s="144"/>
      <c r="D42" s="75"/>
      <c r="H42" s="75"/>
      <c r="I42" s="75"/>
      <c r="J42" s="75"/>
      <c r="K42" s="75"/>
    </row>
    <row r="43" spans="2:11" ht="15" customHeight="1">
      <c r="B43" s="144"/>
      <c r="C43" s="76"/>
    </row>
  </sheetData>
  <autoFilter ref="B10:G30" xr:uid="{00000000-0009-0000-0000-000005000000}"/>
  <mergeCells count="12">
    <mergeCell ref="B32:G32"/>
    <mergeCell ref="B33:G34"/>
    <mergeCell ref="G7:G8"/>
    <mergeCell ref="B1:D1"/>
    <mergeCell ref="B6:D6"/>
    <mergeCell ref="E6:G6"/>
    <mergeCell ref="B7:B8"/>
    <mergeCell ref="C7:C8"/>
    <mergeCell ref="D7:D8"/>
    <mergeCell ref="F7:F8"/>
    <mergeCell ref="E7:E8"/>
    <mergeCell ref="B2:E4"/>
  </mergeCells>
  <phoneticPr fontId="42" type="noConversion"/>
  <conditionalFormatting sqref="G7 B7:D7 C11:D11 B9:C9 B10:D10 E10:G13 B11:B13 B14:G30">
    <cfRule type="cellIs" dxfId="5" priority="99" stopIfTrue="1" operator="equal">
      <formula>0</formula>
    </cfRule>
  </conditionalFormatting>
  <conditionalFormatting sqref="E7">
    <cfRule type="cellIs" dxfId="4" priority="6" stopIfTrue="1" operator="equal">
      <formula>0</formula>
    </cfRule>
  </conditionalFormatting>
  <conditionalFormatting sqref="F7">
    <cfRule type="cellIs" dxfId="3" priority="5" stopIfTrue="1" operator="equal">
      <formula>0</formula>
    </cfRule>
  </conditionalFormatting>
  <conditionalFormatting sqref="D12 C13:D13">
    <cfRule type="cellIs" dxfId="2" priority="3" stopIfTrue="1" operator="equal">
      <formula>0</formula>
    </cfRule>
  </conditionalFormatting>
  <conditionalFormatting sqref="C12">
    <cfRule type="cellIs" dxfId="1" priority="2" stopIfTrue="1" operator="equal">
      <formula>0</formula>
    </cfRule>
  </conditionalFormatting>
  <printOptions horizontalCentered="1"/>
  <pageMargins left="0.39370078740157483" right="0.39370078740157483" top="0.59055118110236227" bottom="0.39370078740157483" header="0.31496062992125984" footer="0.39370078740157483"/>
  <pageSetup paperSize="9" scale="83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15"/>
  <sheetViews>
    <sheetView showGridLines="0" view="pageBreakPreview" zoomScale="120" zoomScaleSheetLayoutView="120" workbookViewId="0">
      <selection activeCell="C10" sqref="C10"/>
    </sheetView>
  </sheetViews>
  <sheetFormatPr defaultColWidth="9.109375" defaultRowHeight="15" customHeight="1"/>
  <cols>
    <col min="1" max="1" width="11.33203125" style="1" customWidth="1"/>
    <col min="2" max="5" width="7.6640625" style="1" customWidth="1"/>
    <col min="6" max="8" width="7.6640625" style="2" customWidth="1"/>
    <col min="9" max="9" width="2.6640625" style="2" customWidth="1"/>
    <col min="10" max="19" width="5.6640625" style="2" customWidth="1"/>
    <col min="20" max="20" width="5.6640625" style="1" customWidth="1"/>
    <col min="21" max="22" width="6.6640625" style="1" customWidth="1"/>
    <col min="23" max="32" width="5.6640625" style="1" customWidth="1"/>
    <col min="33" max="16384" width="9.109375" style="1"/>
  </cols>
  <sheetData>
    <row r="1" spans="1:20" ht="15" customHeight="1">
      <c r="A1" s="5" t="s">
        <v>2</v>
      </c>
    </row>
    <row r="2" spans="1:20" ht="15" customHeight="1">
      <c r="A2" s="5" t="s">
        <v>3</v>
      </c>
    </row>
    <row r="3" spans="1:20" ht="15" customHeight="1">
      <c r="A3" s="5" t="s">
        <v>1</v>
      </c>
    </row>
    <row r="4" spans="1:20" ht="15" customHeight="1">
      <c r="A4" s="5" t="s">
        <v>0</v>
      </c>
    </row>
    <row r="5" spans="1:20" ht="15" customHeight="1">
      <c r="A5" s="5"/>
    </row>
    <row r="6" spans="1:20" ht="2.1" customHeight="1">
      <c r="A6" s="6"/>
      <c r="B6" s="3"/>
      <c r="C6" s="3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5.0999999999999996" customHeight="1">
      <c r="T7" s="2"/>
    </row>
    <row r="8" spans="1:20" ht="15" customHeight="1">
      <c r="A8" s="8" t="s">
        <v>33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5.0999999999999996" customHeight="1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" customHeight="1">
      <c r="A10" s="8" t="s">
        <v>20</v>
      </c>
      <c r="B10" s="8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5.0999999999999996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10" customFormat="1" ht="1.5" customHeight="1">
      <c r="A12" s="12"/>
      <c r="B12" s="13"/>
      <c r="C12" s="13"/>
      <c r="D12" s="13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s="10" customFormat="1" ht="5.0999999999999996" customHeight="1">
      <c r="A13" s="11"/>
      <c r="B13" s="15"/>
      <c r="C13" s="15"/>
      <c r="D13" s="15"/>
      <c r="E13" s="15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21" customFormat="1" ht="15" customHeight="1">
      <c r="A14" s="252" t="s">
        <v>34</v>
      </c>
      <c r="B14" s="253" t="s">
        <v>7</v>
      </c>
      <c r="C14" s="252" t="s">
        <v>8</v>
      </c>
      <c r="D14" s="252"/>
      <c r="E14" s="252"/>
      <c r="F14" s="252"/>
      <c r="G14" s="40" t="s">
        <v>9</v>
      </c>
      <c r="H14" s="41" t="s">
        <v>10</v>
      </c>
      <c r="I14" s="30"/>
      <c r="J14" s="254" t="s">
        <v>11</v>
      </c>
      <c r="K14" s="254"/>
      <c r="L14" s="254"/>
      <c r="M14" s="254"/>
      <c r="N14" s="254"/>
      <c r="O14" s="254"/>
      <c r="P14" s="254"/>
      <c r="Q14" s="254"/>
      <c r="R14" s="254"/>
      <c r="S14" s="254"/>
      <c r="T14" s="254"/>
    </row>
    <row r="15" spans="1:20" s="22" customFormat="1" ht="15" customHeight="1">
      <c r="A15" s="252"/>
      <c r="B15" s="253"/>
      <c r="C15" s="37" t="s">
        <v>6</v>
      </c>
      <c r="D15" s="37" t="s">
        <v>22</v>
      </c>
      <c r="E15" s="37" t="s">
        <v>5</v>
      </c>
      <c r="F15" s="37" t="s">
        <v>21</v>
      </c>
      <c r="G15" s="27" t="s">
        <v>12</v>
      </c>
      <c r="H15" s="23" t="s">
        <v>23</v>
      </c>
      <c r="I15" s="30"/>
      <c r="J15" s="243" t="s">
        <v>4</v>
      </c>
      <c r="K15" s="244"/>
      <c r="L15" s="244"/>
      <c r="M15" s="244"/>
      <c r="N15" s="39"/>
      <c r="O15" s="39"/>
      <c r="P15" s="39"/>
      <c r="Q15" s="39"/>
      <c r="R15" s="39"/>
      <c r="S15" s="245">
        <f>SUM(G17:G315)</f>
        <v>22.57685</v>
      </c>
      <c r="T15" s="246"/>
    </row>
    <row r="16" spans="1:20" s="22" customFormat="1" ht="15" customHeight="1">
      <c r="A16" s="44" t="s">
        <v>35</v>
      </c>
      <c r="B16" s="45"/>
      <c r="C16" s="45"/>
      <c r="D16" s="45"/>
      <c r="E16" s="45"/>
      <c r="F16" s="45"/>
      <c r="G16" s="45"/>
      <c r="H16" s="46"/>
      <c r="I16" s="30"/>
      <c r="J16" s="38"/>
      <c r="K16" s="39"/>
      <c r="L16" s="39"/>
      <c r="M16" s="39"/>
      <c r="N16" s="39"/>
      <c r="O16" s="39"/>
      <c r="P16" s="39"/>
      <c r="Q16" s="39"/>
      <c r="R16" s="39"/>
      <c r="S16" s="42"/>
      <c r="T16" s="43"/>
    </row>
    <row r="17" spans="1:20" s="17" customFormat="1" ht="15" customHeight="1">
      <c r="A17" s="20" t="s">
        <v>38</v>
      </c>
      <c r="B17" s="18">
        <v>1</v>
      </c>
      <c r="C17" s="18">
        <v>1.7</v>
      </c>
      <c r="D17" s="18">
        <v>4.5</v>
      </c>
      <c r="E17" s="18">
        <v>2.39</v>
      </c>
      <c r="F17" s="18">
        <v>1.06</v>
      </c>
      <c r="G17" s="24">
        <f>F17*C17</f>
        <v>1.802</v>
      </c>
      <c r="H17" s="29">
        <f>((F17)+(D17*C17)+(E17*C17))*2</f>
        <v>25.545999999999999</v>
      </c>
      <c r="I17" s="25"/>
      <c r="J17" s="243" t="s">
        <v>10</v>
      </c>
      <c r="K17" s="244"/>
      <c r="L17" s="244"/>
      <c r="M17" s="244"/>
      <c r="N17" s="39"/>
      <c r="O17" s="39"/>
      <c r="P17" s="39"/>
      <c r="Q17" s="39"/>
      <c r="R17" s="39"/>
      <c r="S17" s="245">
        <f>SUM(H17:H315)</f>
        <v>236.66500000000002</v>
      </c>
      <c r="T17" s="246"/>
    </row>
    <row r="18" spans="1:20" s="17" customFormat="1" ht="15" customHeight="1">
      <c r="A18" s="20" t="s">
        <v>39</v>
      </c>
      <c r="B18" s="18">
        <v>1</v>
      </c>
      <c r="C18" s="18">
        <v>1.7</v>
      </c>
      <c r="D18" s="18">
        <v>4.5</v>
      </c>
      <c r="E18" s="18">
        <v>1.89</v>
      </c>
      <c r="F18" s="18">
        <v>1.014</v>
      </c>
      <c r="G18" s="24">
        <f>F18*C18</f>
        <v>1.7238</v>
      </c>
      <c r="H18" s="29">
        <f>((F18)+(D18*C18)+(E18*C18))*2</f>
        <v>23.753999999999998</v>
      </c>
      <c r="I18" s="25"/>
    </row>
    <row r="19" spans="1:20" s="17" customFormat="1" ht="15" customHeight="1">
      <c r="A19" s="20" t="s">
        <v>40</v>
      </c>
      <c r="B19" s="18">
        <v>1</v>
      </c>
      <c r="C19" s="18"/>
      <c r="D19" s="18">
        <v>5.85</v>
      </c>
      <c r="E19" s="18">
        <v>0.16</v>
      </c>
      <c r="F19" s="18">
        <v>1.56</v>
      </c>
      <c r="G19" s="24">
        <f>F19*E19</f>
        <v>0.24960000000000002</v>
      </c>
      <c r="H19" s="29">
        <f>F19*2+D19*E19</f>
        <v>4.056</v>
      </c>
      <c r="I19" s="25"/>
    </row>
    <row r="20" spans="1:20" s="17" customFormat="1" ht="15" customHeight="1">
      <c r="A20" s="20" t="s">
        <v>41</v>
      </c>
      <c r="B20" s="18">
        <v>1</v>
      </c>
      <c r="C20" s="18"/>
      <c r="D20" s="18">
        <v>5.71</v>
      </c>
      <c r="E20" s="18">
        <v>0.3</v>
      </c>
      <c r="F20" s="18">
        <v>1.45</v>
      </c>
      <c r="G20" s="24">
        <f>F20*E20</f>
        <v>0.435</v>
      </c>
      <c r="H20" s="29">
        <f>F20*2+D20*E20</f>
        <v>4.6129999999999995</v>
      </c>
      <c r="I20" s="25"/>
    </row>
    <row r="21" spans="1:20" s="17" customFormat="1" ht="15" customHeight="1">
      <c r="A21" s="20" t="s">
        <v>42</v>
      </c>
      <c r="B21" s="18">
        <v>1</v>
      </c>
      <c r="C21" s="18"/>
      <c r="D21" s="18">
        <v>5.85</v>
      </c>
      <c r="E21" s="18">
        <v>0.16</v>
      </c>
      <c r="F21" s="18">
        <v>1.56</v>
      </c>
      <c r="G21" s="24">
        <f>F21*E21</f>
        <v>0.24960000000000002</v>
      </c>
      <c r="H21" s="29">
        <f>F21*2+D21*E21</f>
        <v>4.056</v>
      </c>
      <c r="I21" s="25"/>
    </row>
    <row r="22" spans="1:20" s="17" customFormat="1" ht="15" customHeight="1">
      <c r="A22" s="20" t="s">
        <v>43</v>
      </c>
      <c r="B22" s="18">
        <v>1</v>
      </c>
      <c r="C22" s="18"/>
      <c r="D22" s="18">
        <v>5.71</v>
      </c>
      <c r="E22" s="18">
        <v>0.3</v>
      </c>
      <c r="F22" s="18">
        <v>1.45</v>
      </c>
      <c r="G22" s="24">
        <f>F22*E22</f>
        <v>0.435</v>
      </c>
      <c r="H22" s="29">
        <f>F22*2+D22*E22</f>
        <v>4.6129999999999995</v>
      </c>
      <c r="I22" s="25"/>
    </row>
    <row r="23" spans="1:20" s="17" customFormat="1" ht="15" customHeight="1">
      <c r="A23" s="44" t="s">
        <v>36</v>
      </c>
      <c r="B23" s="45"/>
      <c r="C23" s="45"/>
      <c r="D23" s="45"/>
      <c r="E23" s="45"/>
      <c r="F23" s="45"/>
      <c r="G23" s="45"/>
      <c r="H23" s="46"/>
      <c r="I23" s="25"/>
    </row>
    <row r="24" spans="1:20" s="17" customFormat="1" ht="15" customHeight="1">
      <c r="A24" s="20" t="s">
        <v>45</v>
      </c>
      <c r="B24" s="18">
        <v>1</v>
      </c>
      <c r="C24" s="18">
        <v>1.7</v>
      </c>
      <c r="D24" s="18">
        <v>4.5</v>
      </c>
      <c r="E24" s="18">
        <v>1.65</v>
      </c>
      <c r="F24" s="18">
        <v>0.93</v>
      </c>
      <c r="G24" s="24">
        <f>F24*C24</f>
        <v>1.581</v>
      </c>
      <c r="H24" s="29">
        <f>((F24)+(D24*C24)+(E24*C24))*2</f>
        <v>22.77</v>
      </c>
      <c r="I24" s="25"/>
      <c r="J24" s="247" t="s">
        <v>13</v>
      </c>
      <c r="K24" s="248"/>
      <c r="L24" s="248"/>
      <c r="M24" s="248"/>
      <c r="N24" s="248"/>
      <c r="O24" s="248"/>
      <c r="P24" s="248"/>
      <c r="Q24" s="248"/>
      <c r="R24" s="248"/>
      <c r="S24" s="248"/>
      <c r="T24" s="249"/>
    </row>
    <row r="25" spans="1:20" s="17" customFormat="1" ht="15" customHeight="1">
      <c r="A25" s="20" t="s">
        <v>44</v>
      </c>
      <c r="B25" s="18">
        <v>1</v>
      </c>
      <c r="C25" s="18">
        <v>1.7</v>
      </c>
      <c r="D25" s="18">
        <v>4.5</v>
      </c>
      <c r="E25" s="18">
        <v>1.65</v>
      </c>
      <c r="F25" s="18">
        <v>0.98</v>
      </c>
      <c r="G25" s="24">
        <f>F25*C25</f>
        <v>1.6659999999999999</v>
      </c>
      <c r="H25" s="29">
        <f>((F25)+(D25*C25)+(E25*C25))*2</f>
        <v>22.869999999999997</v>
      </c>
      <c r="I25" s="25"/>
      <c r="J25" s="250" t="s">
        <v>14</v>
      </c>
      <c r="K25" s="237" t="s">
        <v>18</v>
      </c>
      <c r="L25" s="238"/>
      <c r="M25" s="238"/>
      <c r="N25" s="238"/>
      <c r="O25" s="238"/>
      <c r="P25" s="238"/>
      <c r="Q25" s="238"/>
      <c r="R25" s="238"/>
      <c r="S25" s="239"/>
      <c r="T25" s="240" t="s">
        <v>17</v>
      </c>
    </row>
    <row r="26" spans="1:20" s="19" customFormat="1" ht="15" customHeight="1">
      <c r="A26" s="20" t="s">
        <v>46</v>
      </c>
      <c r="B26" s="18">
        <v>1</v>
      </c>
      <c r="C26" s="18">
        <v>1.7</v>
      </c>
      <c r="D26" s="18">
        <v>3.55</v>
      </c>
      <c r="E26" s="18">
        <v>0.15</v>
      </c>
      <c r="F26" s="18"/>
      <c r="G26" s="24">
        <f>C26*D26*E26</f>
        <v>0.90524999999999989</v>
      </c>
      <c r="H26" s="29">
        <f>((F26)+(D26*C26)+(E26*C26))*2</f>
        <v>12.579999999999998</v>
      </c>
      <c r="I26" s="25"/>
      <c r="J26" s="251"/>
      <c r="K26" s="31"/>
      <c r="L26" s="31"/>
      <c r="M26" s="31"/>
      <c r="N26" s="31"/>
      <c r="O26" s="31"/>
      <c r="P26" s="31"/>
      <c r="Q26" s="31"/>
      <c r="R26" s="31"/>
      <c r="S26" s="31"/>
      <c r="T26" s="241"/>
    </row>
    <row r="27" spans="1:20" s="19" customFormat="1" ht="15" customHeight="1">
      <c r="A27" s="44" t="s">
        <v>37</v>
      </c>
      <c r="B27" s="45"/>
      <c r="C27" s="45"/>
      <c r="D27" s="45"/>
      <c r="E27" s="45"/>
      <c r="F27" s="45"/>
      <c r="G27" s="45"/>
      <c r="H27" s="46"/>
      <c r="I27" s="25"/>
      <c r="J27" s="36" t="s">
        <v>16</v>
      </c>
      <c r="K27" s="237" t="s">
        <v>19</v>
      </c>
      <c r="L27" s="238"/>
      <c r="M27" s="238"/>
      <c r="N27" s="238"/>
      <c r="O27" s="238"/>
      <c r="P27" s="238"/>
      <c r="Q27" s="238"/>
      <c r="R27" s="238"/>
      <c r="S27" s="239"/>
      <c r="T27" s="242"/>
    </row>
    <row r="28" spans="1:20" s="19" customFormat="1" ht="15" customHeight="1">
      <c r="A28" s="20" t="s">
        <v>38</v>
      </c>
      <c r="B28" s="18">
        <v>1</v>
      </c>
      <c r="C28" s="18">
        <v>1.7</v>
      </c>
      <c r="D28" s="18">
        <v>4.5</v>
      </c>
      <c r="E28" s="18">
        <v>2.39</v>
      </c>
      <c r="F28" s="18">
        <v>1.06</v>
      </c>
      <c r="G28" s="24">
        <f>F28*C28</f>
        <v>1.802</v>
      </c>
      <c r="H28" s="29">
        <f>((F28)+(D28*C28)+(E28*C28))*2</f>
        <v>25.545999999999999</v>
      </c>
      <c r="I28" s="25"/>
      <c r="J28" s="48">
        <v>6.3</v>
      </c>
      <c r="K28" s="55"/>
      <c r="L28" s="56"/>
      <c r="M28" s="59"/>
      <c r="N28" s="59"/>
      <c r="O28" s="59"/>
      <c r="P28" s="59"/>
      <c r="Q28" s="59"/>
      <c r="R28" s="59"/>
      <c r="S28" s="60"/>
      <c r="T28" s="229">
        <f>SUM(K28:S31)</f>
        <v>2464.2000000000003</v>
      </c>
    </row>
    <row r="29" spans="1:20" s="19" customFormat="1" ht="15" customHeight="1">
      <c r="A29" s="20" t="s">
        <v>39</v>
      </c>
      <c r="B29" s="18">
        <v>1</v>
      </c>
      <c r="C29" s="18">
        <v>1.7</v>
      </c>
      <c r="D29" s="18">
        <v>4.5</v>
      </c>
      <c r="E29" s="18">
        <v>1.89</v>
      </c>
      <c r="F29" s="18">
        <v>1.014</v>
      </c>
      <c r="G29" s="24">
        <f>F29*C29</f>
        <v>1.7238</v>
      </c>
      <c r="H29" s="29">
        <f>((F29)+(D29*C29)+(E29*C29))*2</f>
        <v>23.753999999999998</v>
      </c>
      <c r="I29" s="25"/>
      <c r="J29" s="48">
        <v>8</v>
      </c>
      <c r="K29" s="55">
        <v>767.2</v>
      </c>
      <c r="L29" s="56"/>
      <c r="M29" s="59"/>
      <c r="N29" s="59"/>
      <c r="O29" s="59"/>
      <c r="P29" s="59"/>
      <c r="Q29" s="59"/>
      <c r="R29" s="59"/>
      <c r="S29" s="60"/>
      <c r="T29" s="230"/>
    </row>
    <row r="30" spans="1:20" s="19" customFormat="1" ht="15" customHeight="1">
      <c r="A30" s="20" t="s">
        <v>40</v>
      </c>
      <c r="B30" s="18">
        <v>1</v>
      </c>
      <c r="C30" s="18"/>
      <c r="D30" s="18">
        <v>5.85</v>
      </c>
      <c r="E30" s="18">
        <v>0.16</v>
      </c>
      <c r="F30" s="18">
        <v>1.56</v>
      </c>
      <c r="G30" s="24">
        <f>F30*E30</f>
        <v>0.24960000000000002</v>
      </c>
      <c r="H30" s="29">
        <f>F30*2+D30*E30</f>
        <v>4.056</v>
      </c>
      <c r="I30" s="25"/>
      <c r="J30" s="48">
        <v>10</v>
      </c>
      <c r="K30" s="55">
        <v>1465.1</v>
      </c>
      <c r="L30" s="56"/>
      <c r="M30" s="59"/>
      <c r="N30" s="59"/>
      <c r="O30" s="59"/>
      <c r="P30" s="59"/>
      <c r="Q30" s="59"/>
      <c r="R30" s="59"/>
      <c r="S30" s="60"/>
      <c r="T30" s="230"/>
    </row>
    <row r="31" spans="1:20" s="19" customFormat="1" ht="15" customHeight="1">
      <c r="A31" s="20" t="s">
        <v>41</v>
      </c>
      <c r="B31" s="18">
        <v>1</v>
      </c>
      <c r="C31" s="18"/>
      <c r="D31" s="18">
        <v>5.71</v>
      </c>
      <c r="E31" s="18">
        <v>0.3</v>
      </c>
      <c r="F31" s="18">
        <v>1.45</v>
      </c>
      <c r="G31" s="24">
        <f>F31*E31</f>
        <v>0.435</v>
      </c>
      <c r="H31" s="29">
        <f>F31*2+D31*E31</f>
        <v>4.6129999999999995</v>
      </c>
      <c r="I31" s="25"/>
      <c r="J31" s="48">
        <v>12.5</v>
      </c>
      <c r="K31" s="55">
        <v>231.9</v>
      </c>
      <c r="L31" s="56"/>
      <c r="M31" s="59"/>
      <c r="N31" s="59"/>
      <c r="O31" s="59"/>
      <c r="P31" s="59"/>
      <c r="Q31" s="59"/>
      <c r="R31" s="59"/>
      <c r="S31" s="60"/>
      <c r="T31" s="231"/>
    </row>
    <row r="32" spans="1:20" s="19" customFormat="1" ht="15" customHeight="1">
      <c r="A32" s="20" t="s">
        <v>42</v>
      </c>
      <c r="B32" s="18">
        <v>1</v>
      </c>
      <c r="C32" s="18"/>
      <c r="D32" s="18">
        <v>5.85</v>
      </c>
      <c r="E32" s="18">
        <v>0.16</v>
      </c>
      <c r="F32" s="18">
        <v>1.56</v>
      </c>
      <c r="G32" s="24">
        <f>F32*E32</f>
        <v>0.24960000000000002</v>
      </c>
      <c r="H32" s="29">
        <f>F32*2+D32*E32</f>
        <v>4.056</v>
      </c>
      <c r="I32" s="25"/>
      <c r="J32" s="47">
        <v>16</v>
      </c>
      <c r="K32" s="61">
        <v>956.7</v>
      </c>
      <c r="L32" s="62"/>
      <c r="M32" s="63"/>
      <c r="N32" s="63"/>
      <c r="O32" s="63"/>
      <c r="P32" s="63"/>
      <c r="Q32" s="63"/>
      <c r="R32" s="63"/>
      <c r="S32" s="64"/>
      <c r="T32" s="232">
        <f>SUM(K32:S34)</f>
        <v>956.7</v>
      </c>
    </row>
    <row r="33" spans="1:20" s="19" customFormat="1" ht="15" customHeight="1">
      <c r="A33" s="44" t="s">
        <v>47</v>
      </c>
      <c r="B33" s="45"/>
      <c r="C33" s="45"/>
      <c r="D33" s="45"/>
      <c r="E33" s="45"/>
      <c r="F33" s="45"/>
      <c r="G33" s="45"/>
      <c r="H33" s="45"/>
      <c r="I33" s="25"/>
      <c r="J33" s="47">
        <v>20</v>
      </c>
      <c r="K33" s="61"/>
      <c r="L33" s="62"/>
      <c r="M33" s="65"/>
      <c r="N33" s="65"/>
      <c r="O33" s="65"/>
      <c r="P33" s="65"/>
      <c r="Q33" s="65"/>
      <c r="R33" s="65"/>
      <c r="S33" s="66"/>
      <c r="T33" s="233"/>
    </row>
    <row r="34" spans="1:20" s="19" customFormat="1" ht="15" customHeight="1">
      <c r="A34" s="20" t="s">
        <v>48</v>
      </c>
      <c r="B34" s="18">
        <v>1</v>
      </c>
      <c r="C34" s="18">
        <v>1.6</v>
      </c>
      <c r="D34" s="18">
        <v>3.9</v>
      </c>
      <c r="E34" s="18">
        <v>1.52</v>
      </c>
      <c r="F34" s="18">
        <f>0.85+0.14</f>
        <v>0.99</v>
      </c>
      <c r="G34" s="24">
        <f>F34*E34</f>
        <v>1.5047999999999999</v>
      </c>
      <c r="H34" s="29">
        <f>F34*2+D34*E34</f>
        <v>7.9079999999999995</v>
      </c>
      <c r="I34" s="25"/>
      <c r="J34" s="47">
        <v>25</v>
      </c>
      <c r="K34" s="61"/>
      <c r="L34" s="62"/>
      <c r="M34" s="67"/>
      <c r="N34" s="67"/>
      <c r="O34" s="67"/>
      <c r="P34" s="67"/>
      <c r="Q34" s="67"/>
      <c r="R34" s="67"/>
      <c r="S34" s="68"/>
      <c r="T34" s="234"/>
    </row>
    <row r="35" spans="1:20" s="19" customFormat="1" ht="15" customHeight="1">
      <c r="A35" s="20" t="s">
        <v>49</v>
      </c>
      <c r="B35" s="18">
        <v>1</v>
      </c>
      <c r="C35" s="18">
        <v>1.6</v>
      </c>
      <c r="D35" s="18">
        <v>1.2</v>
      </c>
      <c r="E35" s="18">
        <v>0.87</v>
      </c>
      <c r="F35" s="18">
        <v>0.38</v>
      </c>
      <c r="G35" s="24">
        <f>F35*E35</f>
        <v>0.3306</v>
      </c>
      <c r="H35" s="29">
        <f>F35*2+D35*E35</f>
        <v>1.804</v>
      </c>
      <c r="I35" s="25"/>
      <c r="J35" s="49">
        <v>32</v>
      </c>
      <c r="K35" s="71"/>
      <c r="L35" s="72"/>
      <c r="M35" s="73"/>
      <c r="N35" s="73"/>
      <c r="O35" s="73"/>
      <c r="P35" s="73"/>
      <c r="Q35" s="73"/>
      <c r="R35" s="73"/>
      <c r="S35" s="74"/>
      <c r="T35" s="50">
        <f>SUM(K35:S35)</f>
        <v>0</v>
      </c>
    </row>
    <row r="36" spans="1:20" s="19" customFormat="1" ht="15" customHeight="1">
      <c r="A36" s="20" t="s">
        <v>50</v>
      </c>
      <c r="B36" s="18">
        <v>1</v>
      </c>
      <c r="C36" s="18">
        <v>1.6</v>
      </c>
      <c r="D36" s="18">
        <v>3.9</v>
      </c>
      <c r="E36" s="18">
        <v>1.71</v>
      </c>
      <c r="F36" s="18">
        <v>0.99</v>
      </c>
      <c r="G36" s="24">
        <f>F36*E36</f>
        <v>1.6928999999999998</v>
      </c>
      <c r="H36" s="29">
        <f>F36*2+D36*E36</f>
        <v>8.6489999999999991</v>
      </c>
      <c r="I36" s="25"/>
      <c r="J36" s="235" t="s">
        <v>15</v>
      </c>
      <c r="K36" s="237" t="s">
        <v>18</v>
      </c>
      <c r="L36" s="238"/>
      <c r="M36" s="238"/>
      <c r="N36" s="238"/>
      <c r="O36" s="238"/>
      <c r="P36" s="238"/>
      <c r="Q36" s="238"/>
      <c r="R36" s="238"/>
      <c r="S36" s="239"/>
      <c r="T36" s="240" t="s">
        <v>17</v>
      </c>
    </row>
    <row r="37" spans="1:20" s="19" customFormat="1" ht="15" customHeight="1">
      <c r="A37" s="44" t="s">
        <v>51</v>
      </c>
      <c r="B37" s="45"/>
      <c r="C37" s="45"/>
      <c r="D37" s="45"/>
      <c r="E37" s="45"/>
      <c r="F37" s="45"/>
      <c r="G37" s="45"/>
      <c r="H37" s="45"/>
      <c r="I37" s="25"/>
      <c r="J37" s="236"/>
      <c r="K37" s="31" t="s">
        <v>24</v>
      </c>
      <c r="L37" s="31" t="s">
        <v>25</v>
      </c>
      <c r="M37" s="31" t="s">
        <v>26</v>
      </c>
      <c r="N37" s="31" t="s">
        <v>27</v>
      </c>
      <c r="O37" s="31" t="s">
        <v>28</v>
      </c>
      <c r="P37" s="31" t="s">
        <v>29</v>
      </c>
      <c r="Q37" s="31" t="s">
        <v>30</v>
      </c>
      <c r="R37" s="31" t="s">
        <v>31</v>
      </c>
      <c r="S37" s="31" t="s">
        <v>32</v>
      </c>
      <c r="T37" s="241"/>
    </row>
    <row r="38" spans="1:20" s="19" customFormat="1" ht="15" customHeight="1">
      <c r="A38" s="20" t="s">
        <v>48</v>
      </c>
      <c r="B38" s="18">
        <v>1</v>
      </c>
      <c r="C38" s="18">
        <v>1.6</v>
      </c>
      <c r="D38" s="18">
        <v>3.7</v>
      </c>
      <c r="E38" s="18">
        <v>1.1399999999999999</v>
      </c>
      <c r="F38" s="18">
        <v>0.8</v>
      </c>
      <c r="G38" s="24">
        <f>F38*E38</f>
        <v>0.91199999999999992</v>
      </c>
      <c r="H38" s="29">
        <f>F38*2+D38*E38</f>
        <v>5.8179999999999996</v>
      </c>
      <c r="I38" s="25"/>
      <c r="J38" s="36" t="s">
        <v>16</v>
      </c>
      <c r="K38" s="237" t="s">
        <v>19</v>
      </c>
      <c r="L38" s="238"/>
      <c r="M38" s="238"/>
      <c r="N38" s="238"/>
      <c r="O38" s="238"/>
      <c r="P38" s="238"/>
      <c r="Q38" s="238"/>
      <c r="R38" s="238"/>
      <c r="S38" s="239"/>
      <c r="T38" s="242"/>
    </row>
    <row r="39" spans="1:20" s="19" customFormat="1" ht="15" customHeight="1">
      <c r="A39" s="20" t="s">
        <v>49</v>
      </c>
      <c r="B39" s="18">
        <v>1</v>
      </c>
      <c r="C39" s="18">
        <v>1.6</v>
      </c>
      <c r="D39" s="18">
        <v>1.2</v>
      </c>
      <c r="E39" s="18">
        <v>0.72</v>
      </c>
      <c r="F39" s="18">
        <v>0.31</v>
      </c>
      <c r="G39" s="24">
        <f>F39*E39</f>
        <v>0.22319999999999998</v>
      </c>
      <c r="H39" s="29">
        <f>F39*2+D39*E39</f>
        <v>1.484</v>
      </c>
      <c r="I39" s="25"/>
      <c r="J39" s="48">
        <v>3.4</v>
      </c>
      <c r="K39" s="51"/>
      <c r="L39" s="52"/>
      <c r="M39" s="53"/>
      <c r="N39" s="53"/>
      <c r="O39" s="53"/>
      <c r="P39" s="53"/>
      <c r="Q39" s="53"/>
      <c r="R39" s="53"/>
      <c r="S39" s="54"/>
      <c r="T39" s="223">
        <f>SUM(K39:S41)</f>
        <v>0</v>
      </c>
    </row>
    <row r="40" spans="1:20" s="19" customFormat="1" ht="15" customHeight="1">
      <c r="A40" s="20" t="s">
        <v>50</v>
      </c>
      <c r="B40" s="18">
        <v>1</v>
      </c>
      <c r="C40" s="18">
        <v>1.6</v>
      </c>
      <c r="D40" s="18">
        <v>3.7</v>
      </c>
      <c r="E40" s="18">
        <v>1.1399999999999999</v>
      </c>
      <c r="F40" s="18">
        <v>0.77</v>
      </c>
      <c r="G40" s="24">
        <f>F40*E40</f>
        <v>0.87779999999999991</v>
      </c>
      <c r="H40" s="29">
        <f>F40*2+D40*E40</f>
        <v>5.758</v>
      </c>
      <c r="I40" s="25"/>
      <c r="J40" s="48">
        <v>4.2</v>
      </c>
      <c r="K40" s="55"/>
      <c r="L40" s="56"/>
      <c r="M40" s="57"/>
      <c r="N40" s="57"/>
      <c r="O40" s="57"/>
      <c r="P40" s="57"/>
      <c r="Q40" s="57"/>
      <c r="R40" s="57"/>
      <c r="S40" s="58"/>
      <c r="T40" s="224"/>
    </row>
    <row r="41" spans="1:20" s="19" customFormat="1" ht="15" customHeight="1">
      <c r="A41" s="44" t="s">
        <v>52</v>
      </c>
      <c r="B41" s="45"/>
      <c r="C41" s="45"/>
      <c r="D41" s="45"/>
      <c r="E41" s="45"/>
      <c r="F41" s="45"/>
      <c r="G41" s="45"/>
      <c r="H41" s="45"/>
      <c r="I41" s="25"/>
      <c r="J41" s="48">
        <v>5</v>
      </c>
      <c r="K41" s="55"/>
      <c r="L41" s="56"/>
      <c r="M41" s="57"/>
      <c r="N41" s="57"/>
      <c r="O41" s="57"/>
      <c r="P41" s="57"/>
      <c r="Q41" s="57"/>
      <c r="R41" s="57"/>
      <c r="S41" s="58"/>
      <c r="T41" s="225"/>
    </row>
    <row r="42" spans="1:20" s="19" customFormat="1" ht="15" customHeight="1">
      <c r="A42" s="20" t="s">
        <v>48</v>
      </c>
      <c r="B42" s="18">
        <v>1</v>
      </c>
      <c r="C42" s="18">
        <v>1.6</v>
      </c>
      <c r="D42" s="18">
        <v>3.9</v>
      </c>
      <c r="E42" s="18">
        <v>1.52</v>
      </c>
      <c r="F42" s="18">
        <f>0.85+0.14</f>
        <v>0.99</v>
      </c>
      <c r="G42" s="24">
        <f>F42*E42</f>
        <v>1.5047999999999999</v>
      </c>
      <c r="H42" s="29">
        <f>F42*2+D42*E42</f>
        <v>7.9079999999999995</v>
      </c>
      <c r="I42" s="25"/>
      <c r="J42" s="47">
        <v>6</v>
      </c>
      <c r="K42" s="61"/>
      <c r="L42" s="62"/>
      <c r="M42" s="69"/>
      <c r="N42" s="69"/>
      <c r="O42" s="69"/>
      <c r="P42" s="69"/>
      <c r="Q42" s="69"/>
      <c r="R42" s="69"/>
      <c r="S42" s="70"/>
      <c r="T42" s="226">
        <f>SUM(K42:S45)</f>
        <v>0</v>
      </c>
    </row>
    <row r="43" spans="1:20" s="19" customFormat="1" ht="15" customHeight="1">
      <c r="A43" s="20" t="s">
        <v>49</v>
      </c>
      <c r="B43" s="18">
        <v>1</v>
      </c>
      <c r="C43" s="18">
        <v>1.6</v>
      </c>
      <c r="D43" s="18">
        <v>1.2</v>
      </c>
      <c r="E43" s="18">
        <v>0.87</v>
      </c>
      <c r="F43" s="18">
        <v>0.38</v>
      </c>
      <c r="G43" s="24">
        <f>F43*E43</f>
        <v>0.3306</v>
      </c>
      <c r="H43" s="29">
        <f>F43*2+D43*E43</f>
        <v>1.804</v>
      </c>
      <c r="I43" s="25"/>
      <c r="J43" s="47">
        <v>7</v>
      </c>
      <c r="K43" s="61"/>
      <c r="L43" s="62"/>
      <c r="M43" s="69"/>
      <c r="N43" s="69"/>
      <c r="O43" s="69"/>
      <c r="P43" s="69"/>
      <c r="Q43" s="69"/>
      <c r="R43" s="69"/>
      <c r="S43" s="70"/>
      <c r="T43" s="227"/>
    </row>
    <row r="44" spans="1:20" s="19" customFormat="1" ht="15" customHeight="1">
      <c r="A44" s="20" t="s">
        <v>50</v>
      </c>
      <c r="B44" s="18">
        <v>1</v>
      </c>
      <c r="C44" s="18">
        <v>1.6</v>
      </c>
      <c r="D44" s="18">
        <v>3.9</v>
      </c>
      <c r="E44" s="18">
        <v>1.71</v>
      </c>
      <c r="F44" s="18">
        <v>0.99</v>
      </c>
      <c r="G44" s="24">
        <f>F44*E44</f>
        <v>1.6928999999999998</v>
      </c>
      <c r="H44" s="29">
        <f>F44*2+D44*E44</f>
        <v>8.6489999999999991</v>
      </c>
      <c r="I44" s="25"/>
      <c r="J44" s="47">
        <v>8</v>
      </c>
      <c r="K44" s="61"/>
      <c r="L44" s="62"/>
      <c r="M44" s="69"/>
      <c r="N44" s="69"/>
      <c r="O44" s="69"/>
      <c r="P44" s="69"/>
      <c r="Q44" s="69"/>
      <c r="R44" s="69"/>
      <c r="S44" s="70"/>
      <c r="T44" s="227"/>
    </row>
    <row r="45" spans="1:20" s="19" customFormat="1" ht="15" customHeight="1">
      <c r="A45" s="20"/>
      <c r="B45" s="18"/>
      <c r="C45" s="18"/>
      <c r="D45" s="18"/>
      <c r="E45" s="18"/>
      <c r="F45" s="18"/>
      <c r="G45" s="24"/>
      <c r="H45" s="29"/>
      <c r="I45" s="25"/>
      <c r="J45" s="47">
        <v>9.5</v>
      </c>
      <c r="K45" s="61"/>
      <c r="L45" s="62"/>
      <c r="M45" s="69"/>
      <c r="N45" s="69"/>
      <c r="O45" s="69"/>
      <c r="P45" s="69"/>
      <c r="Q45" s="69"/>
      <c r="R45" s="69"/>
      <c r="S45" s="70"/>
      <c r="T45" s="228"/>
    </row>
    <row r="46" spans="1:20" s="19" customFormat="1" ht="15" customHeight="1">
      <c r="A46" s="20"/>
      <c r="B46" s="18"/>
      <c r="C46" s="18"/>
      <c r="D46" s="18"/>
      <c r="E46" s="18"/>
      <c r="F46" s="18"/>
      <c r="G46" s="24"/>
      <c r="H46" s="29"/>
      <c r="I46" s="25"/>
    </row>
    <row r="47" spans="1:20" s="19" customFormat="1" ht="15" customHeight="1">
      <c r="A47" s="20"/>
      <c r="B47" s="18"/>
      <c r="C47" s="18"/>
      <c r="D47" s="18"/>
      <c r="E47" s="18"/>
      <c r="F47" s="18"/>
      <c r="G47" s="24"/>
      <c r="H47" s="29"/>
      <c r="I47" s="25"/>
    </row>
    <row r="48" spans="1:20" s="19" customFormat="1" ht="15" customHeight="1">
      <c r="A48" s="20"/>
      <c r="B48" s="18"/>
      <c r="C48" s="18"/>
      <c r="D48" s="18"/>
      <c r="E48" s="18"/>
      <c r="F48" s="18"/>
      <c r="G48" s="24"/>
      <c r="H48" s="29"/>
      <c r="I48" s="25"/>
    </row>
    <row r="49" spans="1:20" s="19" customFormat="1" ht="15" customHeight="1">
      <c r="A49" s="20"/>
      <c r="B49" s="18"/>
      <c r="C49" s="18"/>
      <c r="D49" s="18"/>
      <c r="E49" s="18"/>
      <c r="F49" s="18"/>
      <c r="G49" s="24"/>
      <c r="H49" s="29"/>
      <c r="I49" s="25"/>
    </row>
    <row r="50" spans="1:20" s="19" customFormat="1" ht="15" customHeight="1">
      <c r="A50" s="20"/>
      <c r="B50" s="18"/>
      <c r="C50" s="18"/>
      <c r="D50" s="18"/>
      <c r="E50" s="18"/>
      <c r="F50" s="18"/>
      <c r="G50" s="24"/>
      <c r="H50" s="29"/>
      <c r="I50" s="25"/>
    </row>
    <row r="51" spans="1:20" s="19" customFormat="1" ht="15" customHeight="1">
      <c r="A51" s="20"/>
      <c r="B51" s="18"/>
      <c r="C51" s="18"/>
      <c r="D51" s="18"/>
      <c r="E51" s="18"/>
      <c r="F51" s="18"/>
      <c r="G51" s="24"/>
      <c r="H51" s="29"/>
      <c r="I51" s="25"/>
    </row>
    <row r="52" spans="1:20" s="19" customFormat="1" ht="15" customHeight="1">
      <c r="A52" s="20"/>
      <c r="B52" s="18"/>
      <c r="C52" s="18"/>
      <c r="D52" s="18"/>
      <c r="E52" s="18"/>
      <c r="F52" s="18"/>
      <c r="G52" s="24"/>
      <c r="H52" s="29"/>
      <c r="I52" s="25"/>
      <c r="J52" s="25"/>
      <c r="K52" s="28"/>
      <c r="L52" s="25"/>
    </row>
    <row r="53" spans="1:20" s="19" customFormat="1" ht="15" customHeight="1">
      <c r="A53" s="20"/>
      <c r="B53" s="18"/>
      <c r="C53" s="18"/>
      <c r="D53" s="18"/>
      <c r="E53" s="18"/>
      <c r="F53" s="18"/>
      <c r="G53" s="24"/>
      <c r="H53" s="29"/>
      <c r="I53" s="25"/>
      <c r="J53" s="25"/>
      <c r="K53" s="28"/>
      <c r="L53" s="25"/>
    </row>
    <row r="54" spans="1:20" s="19" customFormat="1" ht="15" customHeight="1">
      <c r="A54" s="20"/>
      <c r="B54" s="18"/>
      <c r="C54" s="18"/>
      <c r="D54" s="18"/>
      <c r="E54" s="18"/>
      <c r="F54" s="18"/>
      <c r="G54" s="24"/>
      <c r="H54" s="29"/>
      <c r="I54" s="25"/>
      <c r="J54" s="25"/>
      <c r="K54" s="28"/>
      <c r="L54" s="25"/>
      <c r="M54" s="25"/>
      <c r="N54" s="25"/>
      <c r="O54" s="25"/>
      <c r="P54" s="25"/>
      <c r="Q54" s="25"/>
      <c r="R54" s="25"/>
      <c r="S54" s="26"/>
      <c r="T54" s="16"/>
    </row>
    <row r="55" spans="1:20" s="19" customFormat="1" ht="15" customHeight="1">
      <c r="A55" s="20"/>
      <c r="B55" s="18"/>
      <c r="C55" s="18"/>
      <c r="D55" s="18"/>
      <c r="E55" s="18"/>
      <c r="F55" s="18"/>
      <c r="G55" s="24"/>
      <c r="H55" s="29"/>
      <c r="I55" s="25"/>
      <c r="J55" s="25"/>
      <c r="K55" s="28"/>
      <c r="L55" s="25"/>
      <c r="M55" s="25"/>
      <c r="N55" s="25"/>
      <c r="O55" s="25"/>
      <c r="P55" s="25"/>
      <c r="Q55" s="25"/>
      <c r="R55" s="25"/>
      <c r="S55" s="26"/>
      <c r="T55" s="16"/>
    </row>
    <row r="56" spans="1:20" s="19" customFormat="1" ht="15" customHeight="1">
      <c r="A56" s="20"/>
      <c r="B56" s="18"/>
      <c r="C56" s="18"/>
      <c r="D56" s="18"/>
      <c r="E56" s="18"/>
      <c r="F56" s="18"/>
      <c r="G56" s="24"/>
      <c r="H56" s="29"/>
      <c r="I56" s="25"/>
      <c r="J56" s="25"/>
      <c r="K56" s="28"/>
      <c r="L56" s="25"/>
      <c r="M56" s="25"/>
      <c r="N56" s="25"/>
      <c r="O56" s="25"/>
      <c r="P56" s="25"/>
      <c r="Q56" s="25"/>
      <c r="R56" s="25"/>
      <c r="S56" s="26"/>
      <c r="T56" s="16"/>
    </row>
    <row r="57" spans="1:20" s="19" customFormat="1" ht="15" customHeight="1">
      <c r="A57" s="20"/>
      <c r="B57" s="18"/>
      <c r="C57" s="18"/>
      <c r="D57" s="18"/>
      <c r="E57" s="18"/>
      <c r="F57" s="18"/>
      <c r="G57" s="24"/>
      <c r="H57" s="29"/>
      <c r="I57" s="25"/>
      <c r="J57" s="25"/>
      <c r="K57" s="28"/>
      <c r="L57" s="25"/>
      <c r="M57" s="25"/>
      <c r="N57" s="25"/>
      <c r="O57" s="25"/>
      <c r="P57" s="25"/>
      <c r="Q57" s="25"/>
      <c r="R57" s="25"/>
      <c r="S57" s="26"/>
      <c r="T57" s="16"/>
    </row>
    <row r="58" spans="1:20" s="19" customFormat="1" ht="15" customHeight="1">
      <c r="A58" s="20"/>
      <c r="B58" s="18"/>
      <c r="C58" s="18"/>
      <c r="D58" s="18"/>
      <c r="E58" s="18"/>
      <c r="F58" s="18"/>
      <c r="G58" s="24"/>
      <c r="H58" s="29"/>
      <c r="I58" s="25"/>
      <c r="J58" s="25"/>
      <c r="K58" s="28"/>
      <c r="L58" s="25"/>
      <c r="M58" s="25"/>
      <c r="N58" s="25"/>
      <c r="O58" s="25"/>
      <c r="P58" s="25"/>
      <c r="Q58" s="25"/>
      <c r="R58" s="25"/>
      <c r="S58" s="26"/>
      <c r="T58" s="16"/>
    </row>
    <row r="59" spans="1:20" s="19" customFormat="1" ht="15" customHeight="1">
      <c r="A59" s="20"/>
      <c r="B59" s="18"/>
      <c r="C59" s="18"/>
      <c r="D59" s="18"/>
      <c r="E59" s="18"/>
      <c r="F59" s="18"/>
      <c r="G59" s="24"/>
      <c r="H59" s="29"/>
      <c r="I59" s="25"/>
      <c r="J59" s="25"/>
      <c r="K59" s="28"/>
      <c r="L59" s="25"/>
      <c r="M59" s="25"/>
      <c r="N59" s="25"/>
      <c r="O59" s="25"/>
      <c r="P59" s="25"/>
      <c r="Q59" s="25"/>
      <c r="R59" s="25"/>
      <c r="S59" s="26"/>
      <c r="T59" s="16"/>
    </row>
    <row r="60" spans="1:20" s="19" customFormat="1" ht="15" customHeight="1">
      <c r="A60" s="20"/>
      <c r="B60" s="18"/>
      <c r="C60" s="18"/>
      <c r="D60" s="18"/>
      <c r="E60" s="18"/>
      <c r="F60" s="18"/>
      <c r="G60" s="24"/>
      <c r="H60" s="29"/>
      <c r="I60" s="25"/>
      <c r="J60" s="25"/>
      <c r="K60" s="28"/>
      <c r="L60" s="25"/>
      <c r="M60" s="25"/>
      <c r="N60" s="25"/>
      <c r="O60" s="25"/>
      <c r="P60" s="25"/>
      <c r="Q60" s="25"/>
      <c r="R60" s="25"/>
      <c r="S60" s="26"/>
      <c r="T60" s="16"/>
    </row>
    <row r="61" spans="1:20" s="19" customFormat="1" ht="15" customHeight="1">
      <c r="A61" s="20"/>
      <c r="B61" s="18"/>
      <c r="C61" s="18"/>
      <c r="D61" s="18"/>
      <c r="E61" s="18"/>
      <c r="F61" s="18"/>
      <c r="G61" s="24"/>
      <c r="H61" s="29"/>
      <c r="I61" s="25"/>
      <c r="J61" s="25"/>
      <c r="K61" s="28"/>
      <c r="L61" s="25"/>
      <c r="M61" s="25"/>
      <c r="N61" s="25"/>
      <c r="O61" s="25"/>
      <c r="P61" s="25"/>
      <c r="Q61" s="25"/>
      <c r="R61" s="25"/>
      <c r="S61" s="26"/>
      <c r="T61" s="16"/>
    </row>
    <row r="62" spans="1:20" s="19" customFormat="1" ht="15" customHeight="1">
      <c r="A62" s="20"/>
      <c r="B62" s="18"/>
      <c r="C62" s="18"/>
      <c r="D62" s="18"/>
      <c r="E62" s="18"/>
      <c r="F62" s="18"/>
      <c r="G62" s="24"/>
      <c r="H62" s="29"/>
      <c r="I62" s="25"/>
      <c r="J62" s="25"/>
      <c r="K62" s="28"/>
      <c r="L62" s="25"/>
      <c r="M62" s="25"/>
      <c r="N62" s="25"/>
      <c r="O62" s="25"/>
      <c r="P62" s="25"/>
      <c r="Q62" s="25"/>
      <c r="R62" s="25"/>
      <c r="S62" s="26"/>
      <c r="T62" s="16"/>
    </row>
    <row r="63" spans="1:20" s="19" customFormat="1" ht="15" customHeight="1">
      <c r="A63" s="20"/>
      <c r="B63" s="18"/>
      <c r="C63" s="18"/>
      <c r="D63" s="18"/>
      <c r="E63" s="18"/>
      <c r="F63" s="18"/>
      <c r="G63" s="24"/>
      <c r="H63" s="29"/>
      <c r="I63" s="25"/>
      <c r="J63" s="25"/>
      <c r="K63" s="28"/>
      <c r="L63" s="25"/>
      <c r="M63" s="25"/>
      <c r="N63" s="25"/>
      <c r="O63" s="25"/>
      <c r="P63" s="25"/>
      <c r="Q63" s="25"/>
      <c r="R63" s="25"/>
      <c r="S63" s="26"/>
      <c r="T63" s="16"/>
    </row>
    <row r="64" spans="1:20" s="19" customFormat="1" ht="15" customHeight="1">
      <c r="A64" s="20"/>
      <c r="B64" s="18"/>
      <c r="C64" s="18"/>
      <c r="D64" s="18"/>
      <c r="E64" s="18"/>
      <c r="F64" s="18"/>
      <c r="G64" s="24"/>
      <c r="H64" s="29"/>
      <c r="I64" s="25"/>
      <c r="J64" s="25"/>
      <c r="K64" s="28"/>
      <c r="L64" s="25"/>
      <c r="M64" s="25"/>
      <c r="N64" s="25"/>
      <c r="O64" s="25"/>
      <c r="P64" s="25"/>
      <c r="Q64" s="25"/>
      <c r="R64" s="25"/>
      <c r="S64" s="26"/>
      <c r="T64" s="16"/>
    </row>
    <row r="65" spans="1:20" s="19" customFormat="1" ht="15" customHeight="1">
      <c r="A65" s="20"/>
      <c r="B65" s="18"/>
      <c r="C65" s="18"/>
      <c r="D65" s="18"/>
      <c r="E65" s="18"/>
      <c r="F65" s="18"/>
      <c r="G65" s="24"/>
      <c r="H65" s="29"/>
      <c r="I65" s="25"/>
      <c r="J65" s="25"/>
      <c r="K65" s="28"/>
      <c r="L65" s="25"/>
      <c r="M65" s="25"/>
      <c r="N65" s="25"/>
      <c r="O65" s="25"/>
      <c r="P65" s="25"/>
      <c r="Q65" s="25"/>
      <c r="R65" s="25"/>
      <c r="S65" s="26"/>
      <c r="T65" s="16"/>
    </row>
    <row r="66" spans="1:20" s="19" customFormat="1" ht="15" customHeight="1">
      <c r="A66" s="20"/>
      <c r="B66" s="18"/>
      <c r="C66" s="18"/>
      <c r="D66" s="18"/>
      <c r="E66" s="18"/>
      <c r="F66" s="18"/>
      <c r="G66" s="24"/>
      <c r="H66" s="29"/>
      <c r="I66" s="25"/>
      <c r="J66" s="25"/>
      <c r="K66" s="28"/>
      <c r="L66" s="25"/>
      <c r="M66" s="25"/>
      <c r="N66" s="25"/>
      <c r="O66" s="25"/>
      <c r="P66" s="25"/>
      <c r="Q66" s="25"/>
      <c r="R66" s="25"/>
      <c r="S66" s="26"/>
      <c r="T66" s="16"/>
    </row>
    <row r="67" spans="1:20" s="19" customFormat="1" ht="15" customHeight="1">
      <c r="A67" s="20"/>
      <c r="B67" s="18"/>
      <c r="C67" s="18"/>
      <c r="D67" s="18"/>
      <c r="E67" s="18"/>
      <c r="F67" s="18"/>
      <c r="G67" s="24"/>
      <c r="H67" s="29"/>
      <c r="I67" s="25"/>
      <c r="J67" s="25"/>
      <c r="K67" s="28"/>
      <c r="L67" s="25"/>
      <c r="M67" s="25"/>
      <c r="N67" s="25"/>
      <c r="O67" s="25"/>
      <c r="P67" s="25"/>
      <c r="Q67" s="25"/>
      <c r="R67" s="25"/>
      <c r="S67" s="26"/>
      <c r="T67" s="16"/>
    </row>
    <row r="68" spans="1:20" s="19" customFormat="1" ht="15" customHeight="1">
      <c r="A68" s="20"/>
      <c r="B68" s="18"/>
      <c r="C68" s="18"/>
      <c r="D68" s="18"/>
      <c r="E68" s="18"/>
      <c r="F68" s="18"/>
      <c r="G68" s="24"/>
      <c r="H68" s="29"/>
      <c r="I68" s="25"/>
      <c r="J68" s="25"/>
      <c r="K68" s="28"/>
      <c r="L68" s="25"/>
      <c r="M68" s="25"/>
      <c r="N68" s="25"/>
      <c r="O68" s="25"/>
      <c r="P68" s="25"/>
      <c r="Q68" s="25"/>
      <c r="R68" s="25"/>
      <c r="S68" s="26"/>
      <c r="T68" s="16"/>
    </row>
    <row r="69" spans="1:20" s="19" customFormat="1" ht="15" customHeight="1">
      <c r="A69" s="35"/>
      <c r="B69" s="32"/>
      <c r="C69" s="32"/>
      <c r="D69" s="32"/>
      <c r="E69" s="32"/>
      <c r="F69" s="32"/>
      <c r="G69" s="33"/>
      <c r="H69" s="34"/>
      <c r="I69" s="25"/>
      <c r="J69" s="25"/>
      <c r="K69" s="28"/>
      <c r="L69" s="25"/>
      <c r="M69" s="25"/>
      <c r="N69" s="25"/>
      <c r="O69" s="25"/>
      <c r="P69" s="25"/>
      <c r="Q69" s="25"/>
      <c r="R69" s="25"/>
      <c r="S69" s="26"/>
      <c r="T69" s="16"/>
    </row>
    <row r="70" spans="1:20" s="19" customFormat="1" ht="15" customHeight="1">
      <c r="A70" s="20"/>
      <c r="B70" s="18"/>
      <c r="C70" s="18"/>
      <c r="D70" s="18"/>
      <c r="E70" s="18"/>
      <c r="F70" s="18"/>
      <c r="G70" s="24"/>
      <c r="H70" s="29"/>
      <c r="I70" s="25"/>
      <c r="J70" s="25"/>
      <c r="K70" s="28"/>
      <c r="L70" s="25"/>
      <c r="M70" s="25"/>
      <c r="N70" s="25"/>
      <c r="O70" s="25"/>
      <c r="P70" s="25"/>
      <c r="Q70" s="25"/>
      <c r="R70" s="25"/>
      <c r="S70" s="26"/>
      <c r="T70" s="16"/>
    </row>
    <row r="71" spans="1:20" s="19" customFormat="1" ht="15" customHeight="1">
      <c r="A71" s="20"/>
      <c r="B71" s="18"/>
      <c r="C71" s="18"/>
      <c r="D71" s="18"/>
      <c r="E71" s="18"/>
      <c r="F71" s="18"/>
      <c r="G71" s="24"/>
      <c r="H71" s="29"/>
      <c r="I71" s="25"/>
      <c r="J71" s="25"/>
      <c r="K71" s="28"/>
      <c r="L71" s="25"/>
      <c r="M71" s="25"/>
      <c r="N71" s="25"/>
      <c r="O71" s="25"/>
      <c r="P71" s="25"/>
      <c r="Q71" s="25"/>
      <c r="R71" s="25"/>
      <c r="S71" s="26"/>
      <c r="T71" s="16"/>
    </row>
    <row r="72" spans="1:20" s="19" customFormat="1" ht="15" customHeight="1">
      <c r="A72" s="20"/>
      <c r="B72" s="18"/>
      <c r="C72" s="18"/>
      <c r="D72" s="18"/>
      <c r="E72" s="18"/>
      <c r="F72" s="18"/>
      <c r="G72" s="24"/>
      <c r="H72" s="29"/>
      <c r="I72" s="25"/>
      <c r="J72" s="25"/>
      <c r="K72" s="28"/>
      <c r="L72" s="25"/>
      <c r="M72" s="25"/>
      <c r="N72" s="25"/>
      <c r="O72" s="25"/>
      <c r="P72" s="25"/>
      <c r="Q72" s="25"/>
      <c r="R72" s="25"/>
      <c r="S72" s="26"/>
      <c r="T72" s="16"/>
    </row>
    <row r="73" spans="1:20" s="19" customFormat="1" ht="15" customHeight="1">
      <c r="A73" s="20"/>
      <c r="B73" s="18"/>
      <c r="C73" s="18"/>
      <c r="D73" s="18"/>
      <c r="E73" s="18"/>
      <c r="F73" s="18"/>
      <c r="G73" s="24"/>
      <c r="H73" s="29"/>
      <c r="I73" s="25"/>
      <c r="J73" s="25"/>
      <c r="K73" s="28"/>
      <c r="L73" s="25"/>
      <c r="M73" s="25"/>
      <c r="N73" s="25"/>
      <c r="O73" s="25"/>
      <c r="P73" s="25"/>
      <c r="Q73" s="25"/>
      <c r="R73" s="25"/>
      <c r="S73" s="26"/>
      <c r="T73" s="16"/>
    </row>
    <row r="74" spans="1:20" s="19" customFormat="1" ht="15" customHeight="1">
      <c r="A74" s="20"/>
      <c r="B74" s="18"/>
      <c r="C74" s="18"/>
      <c r="D74" s="18"/>
      <c r="E74" s="18"/>
      <c r="F74" s="18"/>
      <c r="G74" s="24"/>
      <c r="H74" s="29"/>
      <c r="I74" s="25"/>
      <c r="J74" s="25"/>
      <c r="K74" s="28"/>
      <c r="L74" s="25"/>
      <c r="M74" s="25"/>
      <c r="N74" s="25"/>
      <c r="O74" s="25"/>
      <c r="P74" s="25"/>
      <c r="Q74" s="25"/>
      <c r="R74" s="25"/>
      <c r="S74" s="26"/>
      <c r="T74" s="16"/>
    </row>
    <row r="75" spans="1:20" s="19" customFormat="1" ht="15" customHeight="1">
      <c r="A75" s="20"/>
      <c r="B75" s="18"/>
      <c r="C75" s="18"/>
      <c r="D75" s="18"/>
      <c r="E75" s="18"/>
      <c r="F75" s="18"/>
      <c r="G75" s="24"/>
      <c r="H75" s="29"/>
      <c r="I75" s="25"/>
      <c r="J75" s="25"/>
      <c r="K75" s="28"/>
      <c r="L75" s="25"/>
      <c r="M75" s="25"/>
      <c r="N75" s="25"/>
      <c r="O75" s="25"/>
      <c r="P75" s="25"/>
      <c r="Q75" s="25"/>
      <c r="R75" s="25"/>
      <c r="S75" s="26"/>
      <c r="T75" s="16"/>
    </row>
    <row r="76" spans="1:20" ht="15" customHeight="1">
      <c r="A76" s="20"/>
      <c r="B76" s="18"/>
      <c r="C76" s="18"/>
      <c r="D76" s="18"/>
      <c r="E76" s="18"/>
      <c r="F76" s="18"/>
      <c r="G76" s="24"/>
      <c r="H76" s="29"/>
    </row>
    <row r="77" spans="1:20" ht="15" customHeight="1">
      <c r="A77" s="20"/>
      <c r="B77" s="18"/>
      <c r="C77" s="18"/>
      <c r="D77" s="18"/>
      <c r="E77" s="18"/>
      <c r="F77" s="18"/>
      <c r="G77" s="24"/>
      <c r="H77" s="29"/>
    </row>
    <row r="78" spans="1:20" ht="15" customHeight="1">
      <c r="A78" s="20"/>
      <c r="B78" s="18"/>
      <c r="C78" s="18"/>
      <c r="D78" s="18"/>
      <c r="E78" s="18"/>
      <c r="F78" s="18"/>
      <c r="G78" s="24"/>
      <c r="H78" s="29"/>
    </row>
    <row r="79" spans="1:20" ht="15" customHeight="1">
      <c r="A79" s="20"/>
      <c r="B79" s="18"/>
      <c r="C79" s="18"/>
      <c r="D79" s="18"/>
      <c r="E79" s="18"/>
      <c r="F79" s="18"/>
      <c r="G79" s="24"/>
      <c r="H79" s="29"/>
    </row>
    <row r="80" spans="1:20" ht="15" customHeight="1">
      <c r="A80" s="20"/>
      <c r="B80" s="18"/>
      <c r="C80" s="18"/>
      <c r="D80" s="18"/>
      <c r="E80" s="18"/>
      <c r="F80" s="18"/>
      <c r="G80" s="24"/>
      <c r="H80" s="29"/>
    </row>
    <row r="81" spans="1:8" ht="15" customHeight="1">
      <c r="A81" s="20"/>
      <c r="B81" s="18"/>
      <c r="C81" s="18"/>
      <c r="D81" s="18"/>
      <c r="E81" s="18"/>
      <c r="F81" s="18"/>
      <c r="G81" s="24"/>
      <c r="H81" s="29"/>
    </row>
    <row r="82" spans="1:8" ht="15" customHeight="1">
      <c r="A82" s="20"/>
      <c r="B82" s="18"/>
      <c r="C82" s="18"/>
      <c r="D82" s="18"/>
      <c r="E82" s="18"/>
      <c r="F82" s="18"/>
      <c r="G82" s="24"/>
      <c r="H82" s="29"/>
    </row>
    <row r="83" spans="1:8" ht="15" customHeight="1">
      <c r="A83" s="20"/>
      <c r="B83" s="18"/>
      <c r="C83" s="18"/>
      <c r="D83" s="18"/>
      <c r="E83" s="18"/>
      <c r="F83" s="18"/>
      <c r="G83" s="24"/>
      <c r="H83" s="29"/>
    </row>
    <row r="84" spans="1:8" ht="15" customHeight="1">
      <c r="A84" s="20"/>
      <c r="B84" s="18"/>
      <c r="C84" s="18"/>
      <c r="D84" s="18"/>
      <c r="E84" s="18"/>
      <c r="F84" s="18"/>
      <c r="G84" s="24"/>
      <c r="H84" s="29"/>
    </row>
    <row r="85" spans="1:8" ht="15" customHeight="1">
      <c r="A85" s="20"/>
      <c r="B85" s="18"/>
      <c r="C85" s="18"/>
      <c r="D85" s="18"/>
      <c r="E85" s="18"/>
      <c r="F85" s="18"/>
      <c r="G85" s="24"/>
      <c r="H85" s="29"/>
    </row>
    <row r="86" spans="1:8" ht="15" customHeight="1">
      <c r="A86" s="20"/>
      <c r="B86" s="18"/>
      <c r="C86" s="18"/>
      <c r="D86" s="18"/>
      <c r="E86" s="18"/>
      <c r="F86" s="18"/>
      <c r="G86" s="24"/>
      <c r="H86" s="29"/>
    </row>
    <row r="87" spans="1:8" ht="15" customHeight="1">
      <c r="A87" s="20"/>
      <c r="B87" s="18"/>
      <c r="C87" s="18"/>
      <c r="D87" s="18"/>
      <c r="E87" s="18"/>
      <c r="F87" s="18"/>
      <c r="G87" s="24"/>
      <c r="H87" s="29"/>
    </row>
    <row r="88" spans="1:8" ht="15" customHeight="1">
      <c r="A88" s="20"/>
      <c r="B88" s="18"/>
      <c r="C88" s="18"/>
      <c r="D88" s="18"/>
      <c r="E88" s="18"/>
      <c r="F88" s="18"/>
      <c r="G88" s="24"/>
      <c r="H88" s="29"/>
    </row>
    <row r="89" spans="1:8" ht="15" customHeight="1">
      <c r="A89" s="20"/>
      <c r="B89" s="18"/>
      <c r="C89" s="18"/>
      <c r="D89" s="18"/>
      <c r="E89" s="18"/>
      <c r="F89" s="18"/>
      <c r="G89" s="24"/>
      <c r="H89" s="29"/>
    </row>
    <row r="90" spans="1:8" ht="15" customHeight="1">
      <c r="A90" s="20"/>
      <c r="B90" s="18"/>
      <c r="C90" s="18"/>
      <c r="D90" s="18"/>
      <c r="E90" s="18"/>
      <c r="F90" s="18"/>
      <c r="G90" s="24"/>
      <c r="H90" s="29"/>
    </row>
    <row r="91" spans="1:8" ht="15" customHeight="1">
      <c r="A91" s="20"/>
      <c r="B91" s="18"/>
      <c r="C91" s="18"/>
      <c r="D91" s="18"/>
      <c r="E91" s="18"/>
      <c r="F91" s="18"/>
      <c r="G91" s="24"/>
      <c r="H91" s="29"/>
    </row>
    <row r="92" spans="1:8" ht="15" customHeight="1">
      <c r="A92" s="20"/>
      <c r="B92" s="18"/>
      <c r="C92" s="18"/>
      <c r="D92" s="18"/>
      <c r="E92" s="18"/>
      <c r="F92" s="18"/>
      <c r="G92" s="24"/>
      <c r="H92" s="29"/>
    </row>
    <row r="93" spans="1:8" ht="15" customHeight="1">
      <c r="A93" s="20"/>
      <c r="B93" s="18"/>
      <c r="C93" s="18"/>
      <c r="D93" s="18"/>
      <c r="E93" s="18"/>
      <c r="F93" s="18"/>
      <c r="G93" s="24"/>
      <c r="H93" s="29"/>
    </row>
    <row r="94" spans="1:8" ht="15" customHeight="1">
      <c r="A94" s="20"/>
      <c r="B94" s="18"/>
      <c r="C94" s="18"/>
      <c r="D94" s="18"/>
      <c r="E94" s="18"/>
      <c r="F94" s="18"/>
      <c r="G94" s="24"/>
      <c r="H94" s="29"/>
    </row>
    <row r="95" spans="1:8" ht="15" customHeight="1">
      <c r="A95" s="20"/>
      <c r="B95" s="18"/>
      <c r="C95" s="18"/>
      <c r="D95" s="18"/>
      <c r="E95" s="18"/>
      <c r="F95" s="18"/>
      <c r="G95" s="24"/>
      <c r="H95" s="29"/>
    </row>
    <row r="96" spans="1:8" ht="15" customHeight="1">
      <c r="A96" s="20"/>
      <c r="B96" s="18"/>
      <c r="C96" s="18"/>
      <c r="D96" s="18"/>
      <c r="E96" s="18"/>
      <c r="F96" s="18"/>
      <c r="G96" s="24"/>
      <c r="H96" s="29"/>
    </row>
    <row r="97" spans="1:8" ht="15" customHeight="1">
      <c r="A97" s="20"/>
      <c r="B97" s="18"/>
      <c r="C97" s="18"/>
      <c r="D97" s="18"/>
      <c r="E97" s="18"/>
      <c r="F97" s="18"/>
      <c r="G97" s="24"/>
      <c r="H97" s="29"/>
    </row>
    <row r="98" spans="1:8" ht="15" customHeight="1">
      <c r="A98" s="20"/>
      <c r="B98" s="18"/>
      <c r="C98" s="18"/>
      <c r="D98" s="18"/>
      <c r="E98" s="18"/>
      <c r="F98" s="18"/>
      <c r="G98" s="24"/>
      <c r="H98" s="29"/>
    </row>
    <row r="99" spans="1:8" ht="15" customHeight="1">
      <c r="A99" s="20"/>
      <c r="B99" s="18"/>
      <c r="C99" s="18"/>
      <c r="D99" s="18"/>
      <c r="E99" s="18"/>
      <c r="F99" s="18"/>
      <c r="G99" s="24"/>
      <c r="H99" s="29"/>
    </row>
    <row r="100" spans="1:8" ht="15" customHeight="1">
      <c r="A100" s="20"/>
      <c r="B100" s="18"/>
      <c r="C100" s="18"/>
      <c r="D100" s="18"/>
      <c r="E100" s="18"/>
      <c r="F100" s="18"/>
      <c r="G100" s="24"/>
      <c r="H100" s="29"/>
    </row>
    <row r="101" spans="1:8" ht="15" customHeight="1">
      <c r="A101" s="20"/>
      <c r="B101" s="18"/>
      <c r="C101" s="18"/>
      <c r="D101" s="18"/>
      <c r="E101" s="18"/>
      <c r="F101" s="18"/>
      <c r="G101" s="24"/>
      <c r="H101" s="29"/>
    </row>
    <row r="102" spans="1:8" ht="15" customHeight="1">
      <c r="A102" s="20"/>
      <c r="B102" s="18"/>
      <c r="C102" s="18"/>
      <c r="D102" s="18"/>
      <c r="E102" s="18"/>
      <c r="F102" s="18"/>
      <c r="G102" s="24"/>
      <c r="H102" s="29"/>
    </row>
    <row r="103" spans="1:8" ht="15" customHeight="1">
      <c r="A103" s="20"/>
      <c r="B103" s="18"/>
      <c r="C103" s="18"/>
      <c r="D103" s="18"/>
      <c r="E103" s="18"/>
      <c r="F103" s="18"/>
      <c r="G103" s="24"/>
      <c r="H103" s="29"/>
    </row>
    <row r="104" spans="1:8" ht="15" customHeight="1">
      <c r="A104" s="20"/>
      <c r="B104" s="18"/>
      <c r="C104" s="18"/>
      <c r="D104" s="18"/>
      <c r="E104" s="18"/>
      <c r="F104" s="18"/>
      <c r="G104" s="24"/>
      <c r="H104" s="29"/>
    </row>
    <row r="105" spans="1:8" ht="15" customHeight="1">
      <c r="A105" s="20"/>
      <c r="B105" s="18"/>
      <c r="C105" s="18"/>
      <c r="D105" s="18"/>
      <c r="E105" s="18"/>
      <c r="F105" s="18"/>
      <c r="G105" s="24"/>
      <c r="H105" s="29"/>
    </row>
    <row r="106" spans="1:8" ht="15" customHeight="1">
      <c r="A106" s="20"/>
      <c r="B106" s="18"/>
      <c r="C106" s="18"/>
      <c r="D106" s="18"/>
      <c r="E106" s="18"/>
      <c r="F106" s="18"/>
      <c r="G106" s="24"/>
      <c r="H106" s="29"/>
    </row>
    <row r="107" spans="1:8" ht="15" customHeight="1">
      <c r="A107" s="20"/>
      <c r="B107" s="18"/>
      <c r="C107" s="18"/>
      <c r="D107" s="18"/>
      <c r="E107" s="18"/>
      <c r="F107" s="18"/>
      <c r="G107" s="24"/>
      <c r="H107" s="29"/>
    </row>
    <row r="108" spans="1:8" ht="15" customHeight="1">
      <c r="A108" s="20"/>
      <c r="B108" s="18"/>
      <c r="C108" s="18"/>
      <c r="D108" s="18"/>
      <c r="E108" s="18"/>
      <c r="F108" s="18"/>
      <c r="G108" s="24"/>
      <c r="H108" s="29"/>
    </row>
    <row r="109" spans="1:8" ht="15" customHeight="1">
      <c r="A109" s="20"/>
      <c r="B109" s="18"/>
      <c r="C109" s="18"/>
      <c r="D109" s="18"/>
      <c r="E109" s="18"/>
      <c r="F109" s="18"/>
      <c r="G109" s="24"/>
      <c r="H109" s="29"/>
    </row>
    <row r="110" spans="1:8" ht="15" customHeight="1">
      <c r="A110" s="35"/>
      <c r="B110" s="32"/>
      <c r="C110" s="32"/>
      <c r="D110" s="32"/>
      <c r="E110" s="32"/>
      <c r="F110" s="32"/>
      <c r="G110" s="33"/>
      <c r="H110" s="34"/>
    </row>
    <row r="111" spans="1:8" ht="15" customHeight="1">
      <c r="A111" s="20"/>
      <c r="B111" s="18"/>
      <c r="C111" s="18"/>
      <c r="D111" s="18"/>
      <c r="E111" s="18"/>
      <c r="F111" s="18"/>
      <c r="G111" s="24"/>
      <c r="H111" s="29"/>
    </row>
    <row r="112" spans="1:8" ht="15" customHeight="1">
      <c r="A112" s="20"/>
      <c r="B112" s="18"/>
      <c r="C112" s="18"/>
      <c r="D112" s="18"/>
      <c r="E112" s="18"/>
      <c r="F112" s="18"/>
      <c r="G112" s="24"/>
      <c r="H112" s="29"/>
    </row>
    <row r="113" spans="1:8" ht="15" customHeight="1">
      <c r="A113" s="20"/>
      <c r="B113" s="18"/>
      <c r="C113" s="18"/>
      <c r="D113" s="18"/>
      <c r="E113" s="18"/>
      <c r="F113" s="18"/>
      <c r="G113" s="24"/>
      <c r="H113" s="29"/>
    </row>
    <row r="114" spans="1:8" ht="15" customHeight="1">
      <c r="A114" s="20"/>
      <c r="B114" s="18"/>
      <c r="C114" s="18"/>
      <c r="D114" s="18"/>
      <c r="E114" s="18"/>
      <c r="F114" s="18"/>
      <c r="G114" s="24"/>
      <c r="H114" s="29"/>
    </row>
    <row r="115" spans="1:8" ht="15" customHeight="1">
      <c r="A115" s="20"/>
      <c r="B115" s="18"/>
      <c r="C115" s="18"/>
      <c r="D115" s="18"/>
      <c r="E115" s="18"/>
      <c r="F115" s="18"/>
      <c r="G115" s="24"/>
      <c r="H115" s="29"/>
    </row>
    <row r="116" spans="1:8" ht="15" customHeight="1">
      <c r="A116" s="20"/>
      <c r="B116" s="18"/>
      <c r="C116" s="18"/>
      <c r="D116" s="18"/>
      <c r="E116" s="18"/>
      <c r="F116" s="18"/>
      <c r="G116" s="24"/>
      <c r="H116" s="29"/>
    </row>
    <row r="117" spans="1:8" ht="15" customHeight="1">
      <c r="A117" s="20"/>
      <c r="B117" s="18"/>
      <c r="C117" s="18"/>
      <c r="D117" s="18"/>
      <c r="E117" s="18"/>
      <c r="F117" s="18"/>
      <c r="G117" s="24"/>
      <c r="H117" s="29"/>
    </row>
    <row r="118" spans="1:8" ht="15" customHeight="1">
      <c r="A118" s="20"/>
      <c r="B118" s="18"/>
      <c r="C118" s="18"/>
      <c r="D118" s="18"/>
      <c r="E118" s="18"/>
      <c r="F118" s="18"/>
      <c r="G118" s="24"/>
      <c r="H118" s="29"/>
    </row>
    <row r="119" spans="1:8" ht="15" customHeight="1">
      <c r="A119" s="20"/>
      <c r="B119" s="18"/>
      <c r="C119" s="18"/>
      <c r="D119" s="18"/>
      <c r="E119" s="18"/>
      <c r="F119" s="18"/>
      <c r="G119" s="24"/>
      <c r="H119" s="29"/>
    </row>
    <row r="120" spans="1:8" ht="15" customHeight="1">
      <c r="A120" s="20"/>
      <c r="B120" s="18"/>
      <c r="C120" s="18"/>
      <c r="D120" s="18"/>
      <c r="E120" s="18"/>
      <c r="F120" s="18"/>
      <c r="G120" s="24"/>
      <c r="H120" s="29"/>
    </row>
    <row r="121" spans="1:8" ht="15" customHeight="1">
      <c r="A121" s="20"/>
      <c r="B121" s="18"/>
      <c r="C121" s="18"/>
      <c r="D121" s="18"/>
      <c r="E121" s="18"/>
      <c r="F121" s="18"/>
      <c r="G121" s="24"/>
      <c r="H121" s="29"/>
    </row>
    <row r="122" spans="1:8" ht="15" customHeight="1">
      <c r="A122" s="20"/>
      <c r="B122" s="18"/>
      <c r="C122" s="18"/>
      <c r="D122" s="18"/>
      <c r="E122" s="18"/>
      <c r="F122" s="18"/>
      <c r="G122" s="24"/>
      <c r="H122" s="29"/>
    </row>
    <row r="123" spans="1:8" ht="15" customHeight="1">
      <c r="A123" s="20"/>
      <c r="B123" s="18"/>
      <c r="C123" s="18"/>
      <c r="D123" s="18"/>
      <c r="E123" s="18"/>
      <c r="F123" s="18"/>
      <c r="G123" s="24"/>
      <c r="H123" s="29"/>
    </row>
    <row r="124" spans="1:8" ht="15" customHeight="1">
      <c r="A124" s="20"/>
      <c r="B124" s="18"/>
      <c r="C124" s="18"/>
      <c r="D124" s="18"/>
      <c r="E124" s="18"/>
      <c r="F124" s="18"/>
      <c r="G124" s="24"/>
      <c r="H124" s="29"/>
    </row>
    <row r="125" spans="1:8" ht="15" customHeight="1">
      <c r="A125" s="20"/>
      <c r="B125" s="18"/>
      <c r="C125" s="18"/>
      <c r="D125" s="18"/>
      <c r="E125" s="18"/>
      <c r="F125" s="18"/>
      <c r="G125" s="24"/>
      <c r="H125" s="29"/>
    </row>
    <row r="126" spans="1:8" ht="15" customHeight="1">
      <c r="A126" s="20"/>
      <c r="B126" s="18"/>
      <c r="C126" s="18"/>
      <c r="D126" s="18"/>
      <c r="E126" s="18"/>
      <c r="F126" s="18"/>
      <c r="G126" s="24"/>
      <c r="H126" s="29"/>
    </row>
    <row r="127" spans="1:8" ht="15" customHeight="1">
      <c r="A127" s="20"/>
      <c r="B127" s="18"/>
      <c r="C127" s="18"/>
      <c r="D127" s="18"/>
      <c r="E127" s="18"/>
      <c r="F127" s="18"/>
      <c r="G127" s="24"/>
      <c r="H127" s="29"/>
    </row>
    <row r="128" spans="1:8" ht="15" customHeight="1">
      <c r="A128" s="20"/>
      <c r="B128" s="18"/>
      <c r="C128" s="18"/>
      <c r="D128" s="18"/>
      <c r="E128" s="18"/>
      <c r="F128" s="18"/>
      <c r="G128" s="24"/>
      <c r="H128" s="29"/>
    </row>
    <row r="129" spans="1:8" ht="15" customHeight="1">
      <c r="A129" s="20"/>
      <c r="B129" s="18"/>
      <c r="C129" s="18"/>
      <c r="D129" s="18"/>
      <c r="E129" s="18"/>
      <c r="F129" s="18"/>
      <c r="G129" s="24"/>
      <c r="H129" s="29"/>
    </row>
    <row r="130" spans="1:8" ht="15" customHeight="1">
      <c r="A130" s="20"/>
      <c r="B130" s="18"/>
      <c r="C130" s="18"/>
      <c r="D130" s="18"/>
      <c r="E130" s="18"/>
      <c r="F130" s="18"/>
      <c r="G130" s="24"/>
      <c r="H130" s="29"/>
    </row>
    <row r="131" spans="1:8" ht="15" customHeight="1">
      <c r="A131" s="20"/>
      <c r="B131" s="18"/>
      <c r="C131" s="18"/>
      <c r="D131" s="18"/>
      <c r="E131" s="18"/>
      <c r="F131" s="18"/>
      <c r="G131" s="24"/>
      <c r="H131" s="29"/>
    </row>
    <row r="132" spans="1:8" ht="15" customHeight="1">
      <c r="A132" s="20"/>
      <c r="B132" s="18"/>
      <c r="C132" s="18"/>
      <c r="D132" s="18"/>
      <c r="E132" s="18"/>
      <c r="F132" s="18"/>
      <c r="G132" s="24"/>
      <c r="H132" s="29"/>
    </row>
    <row r="133" spans="1:8" ht="15" customHeight="1">
      <c r="A133" s="20"/>
      <c r="B133" s="18"/>
      <c r="C133" s="18"/>
      <c r="D133" s="18"/>
      <c r="E133" s="18"/>
      <c r="F133" s="18"/>
      <c r="G133" s="24"/>
      <c r="H133" s="29"/>
    </row>
    <row r="134" spans="1:8" ht="15" customHeight="1">
      <c r="A134" s="20"/>
      <c r="B134" s="18"/>
      <c r="C134" s="18"/>
      <c r="D134" s="18"/>
      <c r="E134" s="18"/>
      <c r="F134" s="18"/>
      <c r="G134" s="24"/>
      <c r="H134" s="29"/>
    </row>
    <row r="135" spans="1:8" ht="15" customHeight="1">
      <c r="A135" s="20"/>
      <c r="B135" s="18"/>
      <c r="C135" s="18"/>
      <c r="D135" s="18"/>
      <c r="E135" s="18"/>
      <c r="F135" s="18"/>
      <c r="G135" s="24"/>
      <c r="H135" s="29"/>
    </row>
    <row r="136" spans="1:8" ht="15" customHeight="1">
      <c r="A136" s="20"/>
      <c r="B136" s="18"/>
      <c r="C136" s="18"/>
      <c r="D136" s="18"/>
      <c r="E136" s="18"/>
      <c r="F136" s="18"/>
      <c r="G136" s="24"/>
      <c r="H136" s="29"/>
    </row>
    <row r="137" spans="1:8" ht="15" customHeight="1">
      <c r="A137" s="20"/>
      <c r="B137" s="18"/>
      <c r="C137" s="18"/>
      <c r="D137" s="18"/>
      <c r="E137" s="18"/>
      <c r="F137" s="18"/>
      <c r="G137" s="24"/>
      <c r="H137" s="29"/>
    </row>
    <row r="138" spans="1:8" ht="15" customHeight="1">
      <c r="A138" s="20"/>
      <c r="B138" s="18"/>
      <c r="C138" s="18"/>
      <c r="D138" s="18"/>
      <c r="E138" s="18"/>
      <c r="F138" s="18"/>
      <c r="G138" s="24"/>
      <c r="H138" s="29"/>
    </row>
    <row r="139" spans="1:8" ht="15" customHeight="1">
      <c r="A139" s="20"/>
      <c r="B139" s="18"/>
      <c r="C139" s="18"/>
      <c r="D139" s="18"/>
      <c r="E139" s="18"/>
      <c r="F139" s="18"/>
      <c r="G139" s="24"/>
      <c r="H139" s="29"/>
    </row>
    <row r="140" spans="1:8" ht="15" customHeight="1">
      <c r="A140" s="20"/>
      <c r="B140" s="18"/>
      <c r="C140" s="18"/>
      <c r="D140" s="18"/>
      <c r="E140" s="18"/>
      <c r="F140" s="18"/>
      <c r="G140" s="24"/>
      <c r="H140" s="29"/>
    </row>
    <row r="141" spans="1:8" ht="15" customHeight="1">
      <c r="A141" s="20"/>
      <c r="B141" s="18"/>
      <c r="C141" s="18"/>
      <c r="D141" s="18"/>
      <c r="E141" s="18"/>
      <c r="F141" s="18"/>
      <c r="G141" s="24"/>
      <c r="H141" s="29"/>
    </row>
    <row r="142" spans="1:8" ht="15" customHeight="1">
      <c r="A142" s="20"/>
      <c r="B142" s="18"/>
      <c r="C142" s="18"/>
      <c r="D142" s="18"/>
      <c r="E142" s="18"/>
      <c r="F142" s="18"/>
      <c r="G142" s="24"/>
      <c r="H142" s="29"/>
    </row>
    <row r="143" spans="1:8" ht="15" customHeight="1">
      <c r="A143" s="20"/>
      <c r="B143" s="18"/>
      <c r="C143" s="18"/>
      <c r="D143" s="18"/>
      <c r="E143" s="18"/>
      <c r="F143" s="18"/>
      <c r="G143" s="24"/>
      <c r="H143" s="29"/>
    </row>
    <row r="144" spans="1:8" ht="15" customHeight="1">
      <c r="A144" s="20"/>
      <c r="B144" s="18"/>
      <c r="C144" s="18"/>
      <c r="D144" s="18"/>
      <c r="E144" s="18"/>
      <c r="F144" s="18"/>
      <c r="G144" s="24"/>
      <c r="H144" s="29"/>
    </row>
    <row r="145" spans="1:8" ht="15" customHeight="1">
      <c r="A145" s="35"/>
      <c r="B145" s="32"/>
      <c r="C145" s="32"/>
      <c r="D145" s="32"/>
      <c r="E145" s="32"/>
      <c r="F145" s="32"/>
      <c r="G145" s="33"/>
      <c r="H145" s="34"/>
    </row>
    <row r="146" spans="1:8" ht="15" customHeight="1">
      <c r="A146" s="20"/>
      <c r="B146" s="18"/>
      <c r="C146" s="18"/>
      <c r="D146" s="18"/>
      <c r="E146" s="18"/>
      <c r="F146" s="18"/>
      <c r="G146" s="24"/>
      <c r="H146" s="29"/>
    </row>
    <row r="147" spans="1:8" ht="15" customHeight="1">
      <c r="A147" s="20"/>
      <c r="B147" s="18"/>
      <c r="C147" s="18"/>
      <c r="D147" s="18"/>
      <c r="E147" s="18"/>
      <c r="F147" s="18"/>
      <c r="G147" s="24"/>
      <c r="H147" s="29"/>
    </row>
    <row r="148" spans="1:8" ht="15" customHeight="1">
      <c r="A148" s="20"/>
      <c r="B148" s="18"/>
      <c r="C148" s="18"/>
      <c r="D148" s="18"/>
      <c r="E148" s="18"/>
      <c r="F148" s="18"/>
      <c r="G148" s="24"/>
      <c r="H148" s="29"/>
    </row>
    <row r="149" spans="1:8" ht="15" customHeight="1">
      <c r="A149" s="20"/>
      <c r="B149" s="18"/>
      <c r="C149" s="18"/>
      <c r="D149" s="18"/>
      <c r="E149" s="18"/>
      <c r="F149" s="18"/>
      <c r="G149" s="24"/>
      <c r="H149" s="29"/>
    </row>
    <row r="150" spans="1:8" ht="15" customHeight="1">
      <c r="A150" s="20"/>
      <c r="B150" s="18"/>
      <c r="C150" s="18"/>
      <c r="D150" s="18"/>
      <c r="E150" s="18"/>
      <c r="F150" s="18"/>
      <c r="G150" s="24"/>
      <c r="H150" s="29"/>
    </row>
    <row r="151" spans="1:8" ht="15" customHeight="1">
      <c r="A151" s="20"/>
      <c r="B151" s="18"/>
      <c r="C151" s="18"/>
      <c r="D151" s="18"/>
      <c r="E151" s="18"/>
      <c r="F151" s="18"/>
      <c r="G151" s="24"/>
      <c r="H151" s="29"/>
    </row>
    <row r="152" spans="1:8" ht="15" customHeight="1">
      <c r="A152" s="20"/>
      <c r="B152" s="18"/>
      <c r="C152" s="18"/>
      <c r="D152" s="18"/>
      <c r="E152" s="18"/>
      <c r="F152" s="18"/>
      <c r="G152" s="24"/>
      <c r="H152" s="29"/>
    </row>
    <row r="153" spans="1:8" ht="15" customHeight="1">
      <c r="A153" s="20"/>
      <c r="B153" s="18"/>
      <c r="C153" s="18"/>
      <c r="D153" s="18"/>
      <c r="E153" s="18"/>
      <c r="F153" s="18"/>
      <c r="G153" s="24"/>
      <c r="H153" s="29"/>
    </row>
    <row r="154" spans="1:8" ht="15" customHeight="1">
      <c r="A154" s="20"/>
      <c r="B154" s="18"/>
      <c r="C154" s="18"/>
      <c r="D154" s="18"/>
      <c r="E154" s="18"/>
      <c r="F154" s="18"/>
      <c r="G154" s="24"/>
      <c r="H154" s="29"/>
    </row>
    <row r="155" spans="1:8" ht="15" customHeight="1">
      <c r="A155" s="20"/>
      <c r="B155" s="18"/>
      <c r="C155" s="18"/>
      <c r="D155" s="18"/>
      <c r="E155" s="18"/>
      <c r="F155" s="18"/>
      <c r="G155" s="24"/>
      <c r="H155" s="29"/>
    </row>
    <row r="156" spans="1:8" ht="15" customHeight="1">
      <c r="A156" s="20"/>
      <c r="B156" s="18"/>
      <c r="C156" s="18"/>
      <c r="D156" s="18"/>
      <c r="E156" s="18"/>
      <c r="F156" s="18"/>
      <c r="G156" s="24"/>
      <c r="H156" s="29"/>
    </row>
    <row r="157" spans="1:8" ht="15" customHeight="1">
      <c r="A157" s="20"/>
      <c r="B157" s="18"/>
      <c r="C157" s="18"/>
      <c r="D157" s="18"/>
      <c r="E157" s="18"/>
      <c r="F157" s="18"/>
      <c r="G157" s="24"/>
      <c r="H157" s="29"/>
    </row>
    <row r="158" spans="1:8" ht="15" customHeight="1">
      <c r="A158" s="20"/>
      <c r="B158" s="18"/>
      <c r="C158" s="18"/>
      <c r="D158" s="18"/>
      <c r="E158" s="18"/>
      <c r="F158" s="18"/>
      <c r="G158" s="24"/>
      <c r="H158" s="29"/>
    </row>
    <row r="159" spans="1:8" ht="15" customHeight="1">
      <c r="A159" s="20"/>
      <c r="B159" s="18"/>
      <c r="C159" s="18"/>
      <c r="D159" s="18"/>
      <c r="E159" s="18"/>
      <c r="F159" s="18"/>
      <c r="G159" s="24"/>
      <c r="H159" s="29"/>
    </row>
    <row r="160" spans="1:8" ht="15" customHeight="1">
      <c r="A160" s="20"/>
      <c r="B160" s="18"/>
      <c r="C160" s="18"/>
      <c r="D160" s="18"/>
      <c r="E160" s="18"/>
      <c r="F160" s="18"/>
      <c r="G160" s="24"/>
      <c r="H160" s="29"/>
    </row>
    <row r="161" spans="1:8" ht="15" customHeight="1">
      <c r="A161" s="20"/>
      <c r="B161" s="18"/>
      <c r="C161" s="18"/>
      <c r="D161" s="18"/>
      <c r="E161" s="18"/>
      <c r="F161" s="18"/>
      <c r="G161" s="24"/>
      <c r="H161" s="29"/>
    </row>
    <row r="162" spans="1:8" ht="15" customHeight="1">
      <c r="A162" s="20"/>
      <c r="B162" s="18"/>
      <c r="C162" s="18"/>
      <c r="D162" s="18"/>
      <c r="E162" s="18"/>
      <c r="F162" s="18"/>
      <c r="G162" s="24"/>
      <c r="H162" s="29"/>
    </row>
    <row r="163" spans="1:8" ht="15" customHeight="1">
      <c r="A163" s="20"/>
      <c r="B163" s="18"/>
      <c r="C163" s="18"/>
      <c r="D163" s="18"/>
      <c r="E163" s="18"/>
      <c r="F163" s="18"/>
      <c r="G163" s="24"/>
      <c r="H163" s="29"/>
    </row>
    <row r="164" spans="1:8" ht="15" customHeight="1">
      <c r="A164" s="20"/>
      <c r="B164" s="18"/>
      <c r="C164" s="18"/>
      <c r="D164" s="18"/>
      <c r="E164" s="18"/>
      <c r="F164" s="18"/>
      <c r="G164" s="24"/>
      <c r="H164" s="29"/>
    </row>
    <row r="165" spans="1:8" ht="15" customHeight="1">
      <c r="A165" s="20"/>
      <c r="B165" s="18"/>
      <c r="C165" s="18"/>
      <c r="D165" s="18"/>
      <c r="E165" s="18"/>
      <c r="F165" s="18"/>
      <c r="G165" s="24"/>
      <c r="H165" s="29"/>
    </row>
    <row r="166" spans="1:8" ht="15" customHeight="1">
      <c r="A166" s="20"/>
      <c r="B166" s="18"/>
      <c r="C166" s="18"/>
      <c r="D166" s="18"/>
      <c r="E166" s="18"/>
      <c r="F166" s="18"/>
      <c r="G166" s="24"/>
      <c r="H166" s="29"/>
    </row>
    <row r="167" spans="1:8" ht="15" customHeight="1">
      <c r="A167" s="20"/>
      <c r="B167" s="18"/>
      <c r="C167" s="18"/>
      <c r="D167" s="18"/>
      <c r="E167" s="18"/>
      <c r="F167" s="18"/>
      <c r="G167" s="24"/>
      <c r="H167" s="29"/>
    </row>
    <row r="168" spans="1:8" ht="15" customHeight="1">
      <c r="A168" s="20"/>
      <c r="B168" s="18"/>
      <c r="C168" s="18"/>
      <c r="D168" s="18"/>
      <c r="E168" s="18"/>
      <c r="F168" s="18"/>
      <c r="G168" s="24"/>
      <c r="H168" s="29"/>
    </row>
    <row r="169" spans="1:8" ht="15" customHeight="1">
      <c r="A169" s="20"/>
      <c r="B169" s="18"/>
      <c r="C169" s="18"/>
      <c r="D169" s="18"/>
      <c r="E169" s="18"/>
      <c r="F169" s="18"/>
      <c r="G169" s="24"/>
      <c r="H169" s="29"/>
    </row>
    <row r="170" spans="1:8" ht="15" customHeight="1">
      <c r="A170" s="20"/>
      <c r="B170" s="18"/>
      <c r="C170" s="18"/>
      <c r="D170" s="18"/>
      <c r="E170" s="18"/>
      <c r="F170" s="18"/>
      <c r="G170" s="24"/>
      <c r="H170" s="29"/>
    </row>
    <row r="171" spans="1:8" ht="15" customHeight="1">
      <c r="A171" s="20"/>
      <c r="B171" s="18"/>
      <c r="C171" s="18"/>
      <c r="D171" s="18"/>
      <c r="E171" s="18"/>
      <c r="F171" s="18"/>
      <c r="G171" s="24"/>
      <c r="H171" s="29"/>
    </row>
    <row r="172" spans="1:8" ht="15" customHeight="1">
      <c r="A172" s="20"/>
      <c r="B172" s="18"/>
      <c r="C172" s="18"/>
      <c r="D172" s="18"/>
      <c r="E172" s="18"/>
      <c r="F172" s="18"/>
      <c r="G172" s="24"/>
      <c r="H172" s="29"/>
    </row>
    <row r="173" spans="1:8" ht="15" customHeight="1">
      <c r="A173" s="20"/>
      <c r="B173" s="18"/>
      <c r="C173" s="18"/>
      <c r="D173" s="18"/>
      <c r="E173" s="18"/>
      <c r="F173" s="18"/>
      <c r="G173" s="24"/>
      <c r="H173" s="29"/>
    </row>
    <row r="174" spans="1:8" ht="15" customHeight="1">
      <c r="A174" s="20"/>
      <c r="B174" s="18"/>
      <c r="C174" s="18"/>
      <c r="D174" s="18"/>
      <c r="E174" s="18"/>
      <c r="F174" s="18"/>
      <c r="G174" s="24"/>
      <c r="H174" s="29"/>
    </row>
    <row r="175" spans="1:8" ht="15" customHeight="1">
      <c r="A175" s="20"/>
      <c r="B175" s="18"/>
      <c r="C175" s="18"/>
      <c r="D175" s="18"/>
      <c r="E175" s="18"/>
      <c r="F175" s="18"/>
      <c r="G175" s="24"/>
      <c r="H175" s="29"/>
    </row>
    <row r="176" spans="1:8" ht="15" customHeight="1">
      <c r="A176" s="20"/>
      <c r="B176" s="18"/>
      <c r="C176" s="18"/>
      <c r="D176" s="18"/>
      <c r="E176" s="18"/>
      <c r="F176" s="18"/>
      <c r="G176" s="24"/>
      <c r="H176" s="29"/>
    </row>
    <row r="177" spans="1:8" ht="15" customHeight="1">
      <c r="A177" s="20"/>
      <c r="B177" s="18"/>
      <c r="C177" s="18"/>
      <c r="D177" s="18"/>
      <c r="E177" s="18"/>
      <c r="F177" s="18"/>
      <c r="G177" s="24"/>
      <c r="H177" s="29"/>
    </row>
    <row r="178" spans="1:8" ht="15" customHeight="1">
      <c r="A178" s="20"/>
      <c r="B178" s="18"/>
      <c r="C178" s="18"/>
      <c r="D178" s="18"/>
      <c r="E178" s="18"/>
      <c r="F178" s="18"/>
      <c r="G178" s="24"/>
      <c r="H178" s="29"/>
    </row>
    <row r="179" spans="1:8" ht="15" customHeight="1">
      <c r="A179" s="20"/>
      <c r="B179" s="18"/>
      <c r="C179" s="18"/>
      <c r="D179" s="18"/>
      <c r="E179" s="18"/>
      <c r="F179" s="18"/>
      <c r="G179" s="24"/>
      <c r="H179" s="29"/>
    </row>
    <row r="180" spans="1:8" ht="15" customHeight="1">
      <c r="A180" s="35"/>
      <c r="B180" s="32"/>
      <c r="C180" s="32"/>
      <c r="D180" s="32"/>
      <c r="E180" s="32"/>
      <c r="F180" s="32"/>
      <c r="G180" s="33"/>
      <c r="H180" s="34"/>
    </row>
    <row r="181" spans="1:8" ht="15" customHeight="1">
      <c r="A181" s="20"/>
      <c r="B181" s="18"/>
      <c r="C181" s="18"/>
      <c r="D181" s="18"/>
      <c r="E181" s="18"/>
      <c r="F181" s="18"/>
      <c r="G181" s="24"/>
      <c r="H181" s="29"/>
    </row>
    <row r="182" spans="1:8" ht="15" customHeight="1">
      <c r="A182" s="20"/>
      <c r="B182" s="18"/>
      <c r="C182" s="18"/>
      <c r="D182" s="18"/>
      <c r="E182" s="18"/>
      <c r="F182" s="18"/>
      <c r="G182" s="24"/>
      <c r="H182" s="29"/>
    </row>
    <row r="183" spans="1:8" ht="15" customHeight="1">
      <c r="A183" s="20"/>
      <c r="B183" s="18"/>
      <c r="C183" s="18"/>
      <c r="D183" s="18"/>
      <c r="E183" s="18"/>
      <c r="F183" s="18"/>
      <c r="G183" s="24"/>
      <c r="H183" s="29"/>
    </row>
    <row r="184" spans="1:8" ht="15" customHeight="1">
      <c r="A184" s="20"/>
      <c r="B184" s="18"/>
      <c r="C184" s="18"/>
      <c r="D184" s="18"/>
      <c r="E184" s="18"/>
      <c r="F184" s="18"/>
      <c r="G184" s="24"/>
      <c r="H184" s="29"/>
    </row>
    <row r="185" spans="1:8" ht="15" customHeight="1">
      <c r="A185" s="20"/>
      <c r="B185" s="18"/>
      <c r="C185" s="18"/>
      <c r="D185" s="18"/>
      <c r="E185" s="18"/>
      <c r="F185" s="18"/>
      <c r="G185" s="24"/>
      <c r="H185" s="29"/>
    </row>
    <row r="186" spans="1:8" ht="15" customHeight="1">
      <c r="A186" s="20"/>
      <c r="B186" s="18"/>
      <c r="C186" s="18"/>
      <c r="D186" s="18"/>
      <c r="E186" s="18"/>
      <c r="F186" s="18"/>
      <c r="G186" s="24"/>
      <c r="H186" s="29"/>
    </row>
    <row r="187" spans="1:8" ht="15" customHeight="1">
      <c r="A187" s="20"/>
      <c r="B187" s="18"/>
      <c r="C187" s="18"/>
      <c r="D187" s="18"/>
      <c r="E187" s="18"/>
      <c r="F187" s="18"/>
      <c r="G187" s="24"/>
      <c r="H187" s="29"/>
    </row>
    <row r="188" spans="1:8" ht="15" customHeight="1">
      <c r="A188" s="20"/>
      <c r="B188" s="18"/>
      <c r="C188" s="18"/>
      <c r="D188" s="18"/>
      <c r="E188" s="18"/>
      <c r="F188" s="18"/>
      <c r="G188" s="24"/>
      <c r="H188" s="29"/>
    </row>
    <row r="189" spans="1:8" ht="15" customHeight="1">
      <c r="A189" s="20"/>
      <c r="B189" s="18"/>
      <c r="C189" s="18"/>
      <c r="D189" s="18"/>
      <c r="E189" s="18"/>
      <c r="F189" s="18"/>
      <c r="G189" s="24"/>
      <c r="H189" s="29"/>
    </row>
    <row r="190" spans="1:8" ht="15" customHeight="1">
      <c r="A190" s="20"/>
      <c r="B190" s="18"/>
      <c r="C190" s="18"/>
      <c r="D190" s="18"/>
      <c r="E190" s="18"/>
      <c r="F190" s="18"/>
      <c r="G190" s="24"/>
      <c r="H190" s="29"/>
    </row>
    <row r="191" spans="1:8" ht="15" customHeight="1">
      <c r="A191" s="20"/>
      <c r="B191" s="18"/>
      <c r="C191" s="18"/>
      <c r="D191" s="18"/>
      <c r="E191" s="18"/>
      <c r="F191" s="18"/>
      <c r="G191" s="24"/>
      <c r="H191" s="29"/>
    </row>
    <row r="192" spans="1:8" ht="15" customHeight="1">
      <c r="A192" s="20"/>
      <c r="B192" s="18"/>
      <c r="C192" s="18"/>
      <c r="D192" s="18"/>
      <c r="E192" s="18"/>
      <c r="F192" s="18"/>
      <c r="G192" s="24"/>
      <c r="H192" s="29"/>
    </row>
    <row r="193" spans="1:8" ht="15" customHeight="1">
      <c r="A193" s="20"/>
      <c r="B193" s="18"/>
      <c r="C193" s="18"/>
      <c r="D193" s="18"/>
      <c r="E193" s="18"/>
      <c r="F193" s="18"/>
      <c r="G193" s="24"/>
      <c r="H193" s="29"/>
    </row>
    <row r="194" spans="1:8" ht="15" customHeight="1">
      <c r="A194" s="20"/>
      <c r="B194" s="18"/>
      <c r="C194" s="18"/>
      <c r="D194" s="18"/>
      <c r="E194" s="18"/>
      <c r="F194" s="18"/>
      <c r="G194" s="24"/>
      <c r="H194" s="29"/>
    </row>
    <row r="195" spans="1:8" ht="15" customHeight="1">
      <c r="A195" s="20"/>
      <c r="B195" s="18"/>
      <c r="C195" s="18"/>
      <c r="D195" s="18"/>
      <c r="E195" s="18"/>
      <c r="F195" s="18"/>
      <c r="G195" s="24"/>
      <c r="H195" s="29"/>
    </row>
    <row r="196" spans="1:8" ht="15" customHeight="1">
      <c r="A196" s="20"/>
      <c r="B196" s="18"/>
      <c r="C196" s="18"/>
      <c r="D196" s="18"/>
      <c r="E196" s="18"/>
      <c r="F196" s="18"/>
      <c r="G196" s="24"/>
      <c r="H196" s="29"/>
    </row>
    <row r="197" spans="1:8" ht="15" customHeight="1">
      <c r="A197" s="20"/>
      <c r="B197" s="18"/>
      <c r="C197" s="18"/>
      <c r="D197" s="18"/>
      <c r="E197" s="18"/>
      <c r="F197" s="18"/>
      <c r="G197" s="24"/>
      <c r="H197" s="29"/>
    </row>
    <row r="198" spans="1:8" ht="15" customHeight="1">
      <c r="A198" s="20"/>
      <c r="B198" s="18"/>
      <c r="C198" s="18"/>
      <c r="D198" s="18"/>
      <c r="E198" s="18"/>
      <c r="F198" s="18"/>
      <c r="G198" s="24"/>
      <c r="H198" s="29"/>
    </row>
    <row r="199" spans="1:8" ht="15" customHeight="1">
      <c r="A199" s="20"/>
      <c r="B199" s="18"/>
      <c r="C199" s="18"/>
      <c r="D199" s="18"/>
      <c r="E199" s="18"/>
      <c r="F199" s="18"/>
      <c r="G199" s="24"/>
      <c r="H199" s="29"/>
    </row>
    <row r="200" spans="1:8" ht="15" customHeight="1">
      <c r="A200" s="20"/>
      <c r="B200" s="18"/>
      <c r="C200" s="18"/>
      <c r="D200" s="18"/>
      <c r="E200" s="18"/>
      <c r="F200" s="18"/>
      <c r="G200" s="24"/>
      <c r="H200" s="29"/>
    </row>
    <row r="201" spans="1:8" ht="15" customHeight="1">
      <c r="A201" s="20"/>
      <c r="B201" s="18"/>
      <c r="C201" s="18"/>
      <c r="D201" s="18"/>
      <c r="E201" s="18"/>
      <c r="F201" s="18"/>
      <c r="G201" s="24"/>
      <c r="H201" s="29"/>
    </row>
    <row r="202" spans="1:8" ht="15" customHeight="1">
      <c r="A202" s="20"/>
      <c r="B202" s="18"/>
      <c r="C202" s="18"/>
      <c r="D202" s="18"/>
      <c r="E202" s="18"/>
      <c r="F202" s="18"/>
      <c r="G202" s="24"/>
      <c r="H202" s="29"/>
    </row>
    <row r="203" spans="1:8" ht="15" customHeight="1">
      <c r="A203" s="20"/>
      <c r="B203" s="18"/>
      <c r="C203" s="18"/>
      <c r="D203" s="18"/>
      <c r="E203" s="18"/>
      <c r="F203" s="18"/>
      <c r="G203" s="24"/>
      <c r="H203" s="29"/>
    </row>
    <row r="204" spans="1:8" ht="15" customHeight="1">
      <c r="A204" s="20"/>
      <c r="B204" s="18"/>
      <c r="C204" s="18"/>
      <c r="D204" s="18"/>
      <c r="E204" s="18"/>
      <c r="F204" s="18"/>
      <c r="G204" s="24"/>
      <c r="H204" s="29"/>
    </row>
    <row r="205" spans="1:8" ht="15" customHeight="1">
      <c r="A205" s="20"/>
      <c r="B205" s="18"/>
      <c r="C205" s="18"/>
      <c r="D205" s="18"/>
      <c r="E205" s="18"/>
      <c r="F205" s="18"/>
      <c r="G205" s="24"/>
      <c r="H205" s="29"/>
    </row>
    <row r="206" spans="1:8" ht="15" customHeight="1">
      <c r="A206" s="20"/>
      <c r="B206" s="18"/>
      <c r="C206" s="18"/>
      <c r="D206" s="18"/>
      <c r="E206" s="18"/>
      <c r="F206" s="18"/>
      <c r="G206" s="24"/>
      <c r="H206" s="29"/>
    </row>
    <row r="207" spans="1:8" ht="15" customHeight="1">
      <c r="A207" s="20"/>
      <c r="B207" s="18"/>
      <c r="C207" s="18"/>
      <c r="D207" s="18"/>
      <c r="E207" s="18"/>
      <c r="F207" s="18"/>
      <c r="G207" s="24"/>
      <c r="H207" s="29"/>
    </row>
    <row r="208" spans="1:8" ht="15" customHeight="1">
      <c r="A208" s="20"/>
      <c r="B208" s="18"/>
      <c r="C208" s="18"/>
      <c r="D208" s="18"/>
      <c r="E208" s="18"/>
      <c r="F208" s="18"/>
      <c r="G208" s="24"/>
      <c r="H208" s="29"/>
    </row>
    <row r="209" spans="1:8" ht="15" customHeight="1">
      <c r="A209" s="20"/>
      <c r="B209" s="18"/>
      <c r="C209" s="18"/>
      <c r="D209" s="18"/>
      <c r="E209" s="18"/>
      <c r="F209" s="18"/>
      <c r="G209" s="24"/>
      <c r="H209" s="29"/>
    </row>
    <row r="210" spans="1:8" ht="15" customHeight="1">
      <c r="A210" s="20"/>
      <c r="B210" s="18"/>
      <c r="C210" s="18"/>
      <c r="D210" s="18"/>
      <c r="E210" s="18"/>
      <c r="F210" s="18"/>
      <c r="G210" s="24"/>
      <c r="H210" s="29"/>
    </row>
    <row r="211" spans="1:8" ht="15" customHeight="1">
      <c r="A211" s="20"/>
      <c r="B211" s="18"/>
      <c r="C211" s="18"/>
      <c r="D211" s="18"/>
      <c r="E211" s="18"/>
      <c r="F211" s="18"/>
      <c r="G211" s="24"/>
      <c r="H211" s="29"/>
    </row>
    <row r="212" spans="1:8" ht="15" customHeight="1">
      <c r="A212" s="20"/>
      <c r="B212" s="18"/>
      <c r="C212" s="18"/>
      <c r="D212" s="18"/>
      <c r="E212" s="18"/>
      <c r="F212" s="18"/>
      <c r="G212" s="24"/>
      <c r="H212" s="29"/>
    </row>
    <row r="213" spans="1:8" ht="15" customHeight="1">
      <c r="A213" s="20"/>
      <c r="B213" s="18"/>
      <c r="C213" s="18"/>
      <c r="D213" s="18"/>
      <c r="E213" s="18"/>
      <c r="F213" s="18"/>
      <c r="G213" s="24"/>
      <c r="H213" s="29"/>
    </row>
    <row r="214" spans="1:8" ht="15" customHeight="1">
      <c r="A214" s="20"/>
      <c r="B214" s="18"/>
      <c r="C214" s="18"/>
      <c r="D214" s="18"/>
      <c r="E214" s="18"/>
      <c r="F214" s="18"/>
      <c r="G214" s="24"/>
      <c r="H214" s="29"/>
    </row>
    <row r="215" spans="1:8" ht="15" customHeight="1">
      <c r="A215" s="35"/>
      <c r="B215" s="32"/>
      <c r="C215" s="32"/>
      <c r="D215" s="32"/>
      <c r="E215" s="32"/>
      <c r="F215" s="32"/>
      <c r="G215" s="33"/>
      <c r="H215" s="34"/>
    </row>
    <row r="216" spans="1:8" ht="15" customHeight="1">
      <c r="A216" s="20"/>
      <c r="B216" s="18"/>
      <c r="C216" s="18"/>
      <c r="D216" s="18"/>
      <c r="E216" s="18"/>
      <c r="F216" s="18"/>
      <c r="G216" s="24"/>
      <c r="H216" s="29"/>
    </row>
    <row r="217" spans="1:8" ht="15" customHeight="1">
      <c r="A217" s="20"/>
      <c r="B217" s="18"/>
      <c r="C217" s="18"/>
      <c r="D217" s="18"/>
      <c r="E217" s="18"/>
      <c r="F217" s="18"/>
      <c r="G217" s="24"/>
      <c r="H217" s="29"/>
    </row>
    <row r="218" spans="1:8" ht="15" customHeight="1">
      <c r="A218" s="20"/>
      <c r="B218" s="18"/>
      <c r="C218" s="18"/>
      <c r="D218" s="18"/>
      <c r="E218" s="18"/>
      <c r="F218" s="18"/>
      <c r="G218" s="24"/>
      <c r="H218" s="29"/>
    </row>
    <row r="219" spans="1:8" ht="15" customHeight="1">
      <c r="A219" s="20"/>
      <c r="B219" s="18"/>
      <c r="C219" s="18"/>
      <c r="D219" s="18"/>
      <c r="E219" s="18"/>
      <c r="F219" s="18"/>
      <c r="G219" s="24"/>
      <c r="H219" s="29"/>
    </row>
    <row r="220" spans="1:8" ht="15" customHeight="1">
      <c r="A220" s="20"/>
      <c r="B220" s="18"/>
      <c r="C220" s="18"/>
      <c r="D220" s="18"/>
      <c r="E220" s="18"/>
      <c r="F220" s="18"/>
      <c r="G220" s="24"/>
      <c r="H220" s="29"/>
    </row>
    <row r="221" spans="1:8" ht="15" customHeight="1">
      <c r="A221" s="20"/>
      <c r="B221" s="18"/>
      <c r="C221" s="18"/>
      <c r="D221" s="18"/>
      <c r="E221" s="18"/>
      <c r="F221" s="18"/>
      <c r="G221" s="24"/>
      <c r="H221" s="29"/>
    </row>
    <row r="222" spans="1:8" ht="15" customHeight="1">
      <c r="A222" s="20"/>
      <c r="B222" s="18"/>
      <c r="C222" s="18"/>
      <c r="D222" s="18"/>
      <c r="E222" s="18"/>
      <c r="F222" s="18"/>
      <c r="G222" s="24"/>
      <c r="H222" s="29"/>
    </row>
    <row r="223" spans="1:8" ht="15" customHeight="1">
      <c r="A223" s="20"/>
      <c r="B223" s="18"/>
      <c r="C223" s="18"/>
      <c r="D223" s="18"/>
      <c r="E223" s="18"/>
      <c r="F223" s="18"/>
      <c r="G223" s="24"/>
      <c r="H223" s="29"/>
    </row>
    <row r="224" spans="1:8" ht="15" customHeight="1">
      <c r="A224" s="20"/>
      <c r="B224" s="18"/>
      <c r="C224" s="18"/>
      <c r="D224" s="18"/>
      <c r="E224" s="18"/>
      <c r="F224" s="18"/>
      <c r="G224" s="24"/>
      <c r="H224" s="29"/>
    </row>
    <row r="225" spans="1:8" ht="15" customHeight="1">
      <c r="A225" s="20"/>
      <c r="B225" s="18"/>
      <c r="C225" s="18"/>
      <c r="D225" s="18"/>
      <c r="E225" s="18"/>
      <c r="F225" s="18"/>
      <c r="G225" s="24"/>
      <c r="H225" s="29"/>
    </row>
    <row r="226" spans="1:8" ht="15" customHeight="1">
      <c r="A226" s="20"/>
      <c r="B226" s="18"/>
      <c r="C226" s="18"/>
      <c r="D226" s="18"/>
      <c r="E226" s="18"/>
      <c r="F226" s="18"/>
      <c r="G226" s="24"/>
      <c r="H226" s="29"/>
    </row>
    <row r="227" spans="1:8" ht="15" customHeight="1">
      <c r="A227" s="20"/>
      <c r="B227" s="18"/>
      <c r="C227" s="18"/>
      <c r="D227" s="18"/>
      <c r="E227" s="18"/>
      <c r="F227" s="18"/>
      <c r="G227" s="24"/>
      <c r="H227" s="29"/>
    </row>
    <row r="228" spans="1:8" ht="15" customHeight="1">
      <c r="A228" s="20"/>
      <c r="B228" s="18"/>
      <c r="C228" s="18"/>
      <c r="D228" s="18"/>
      <c r="E228" s="18"/>
      <c r="F228" s="18"/>
      <c r="G228" s="24"/>
      <c r="H228" s="29"/>
    </row>
    <row r="229" spans="1:8" ht="15" customHeight="1">
      <c r="A229" s="20"/>
      <c r="B229" s="18"/>
      <c r="C229" s="18"/>
      <c r="D229" s="18"/>
      <c r="E229" s="18"/>
      <c r="F229" s="18"/>
      <c r="G229" s="24"/>
      <c r="H229" s="29"/>
    </row>
    <row r="230" spans="1:8" ht="15" customHeight="1">
      <c r="A230" s="20"/>
      <c r="B230" s="18"/>
      <c r="C230" s="18"/>
      <c r="D230" s="18"/>
      <c r="E230" s="18"/>
      <c r="F230" s="18"/>
      <c r="G230" s="24"/>
      <c r="H230" s="29"/>
    </row>
    <row r="231" spans="1:8" ht="15" customHeight="1">
      <c r="A231" s="20"/>
      <c r="B231" s="18"/>
      <c r="C231" s="18"/>
      <c r="D231" s="18"/>
      <c r="E231" s="18"/>
      <c r="F231" s="18"/>
      <c r="G231" s="24"/>
      <c r="H231" s="29"/>
    </row>
    <row r="232" spans="1:8" ht="15" customHeight="1">
      <c r="A232" s="20"/>
      <c r="B232" s="18"/>
      <c r="C232" s="18"/>
      <c r="D232" s="18"/>
      <c r="E232" s="18"/>
      <c r="F232" s="18"/>
      <c r="G232" s="24"/>
      <c r="H232" s="29"/>
    </row>
    <row r="233" spans="1:8" ht="15" customHeight="1">
      <c r="A233" s="20"/>
      <c r="B233" s="18"/>
      <c r="C233" s="18"/>
      <c r="D233" s="18"/>
      <c r="E233" s="18"/>
      <c r="F233" s="18"/>
      <c r="G233" s="24"/>
      <c r="H233" s="29"/>
    </row>
    <row r="234" spans="1:8" ht="15" customHeight="1">
      <c r="A234" s="20"/>
      <c r="B234" s="18"/>
      <c r="C234" s="18"/>
      <c r="D234" s="18"/>
      <c r="E234" s="18"/>
      <c r="F234" s="18"/>
      <c r="G234" s="24"/>
      <c r="H234" s="29"/>
    </row>
    <row r="235" spans="1:8" ht="15" customHeight="1">
      <c r="A235" s="20"/>
      <c r="B235" s="18"/>
      <c r="C235" s="18"/>
      <c r="D235" s="18"/>
      <c r="E235" s="18"/>
      <c r="F235" s="18"/>
      <c r="G235" s="24"/>
      <c r="H235" s="29"/>
    </row>
    <row r="236" spans="1:8" ht="15" customHeight="1">
      <c r="A236" s="20"/>
      <c r="B236" s="18"/>
      <c r="C236" s="18"/>
      <c r="D236" s="18"/>
      <c r="E236" s="18"/>
      <c r="F236" s="18"/>
      <c r="G236" s="24"/>
      <c r="H236" s="29"/>
    </row>
    <row r="237" spans="1:8" ht="15" customHeight="1">
      <c r="A237" s="20"/>
      <c r="B237" s="18"/>
      <c r="C237" s="18"/>
      <c r="D237" s="18"/>
      <c r="E237" s="18"/>
      <c r="F237" s="18"/>
      <c r="G237" s="24"/>
      <c r="H237" s="29"/>
    </row>
    <row r="238" spans="1:8" ht="15" customHeight="1">
      <c r="A238" s="20"/>
      <c r="B238" s="18"/>
      <c r="C238" s="18"/>
      <c r="D238" s="18"/>
      <c r="E238" s="18"/>
      <c r="F238" s="18"/>
      <c r="G238" s="24"/>
      <c r="H238" s="29"/>
    </row>
    <row r="239" spans="1:8" ht="15" customHeight="1">
      <c r="A239" s="20"/>
      <c r="B239" s="18"/>
      <c r="C239" s="18"/>
      <c r="D239" s="18"/>
      <c r="E239" s="18"/>
      <c r="F239" s="18"/>
      <c r="G239" s="24"/>
      <c r="H239" s="29"/>
    </row>
    <row r="240" spans="1:8" ht="15" customHeight="1">
      <c r="A240" s="20"/>
      <c r="B240" s="18"/>
      <c r="C240" s="18"/>
      <c r="D240" s="18"/>
      <c r="E240" s="18"/>
      <c r="F240" s="18"/>
      <c r="G240" s="24"/>
      <c r="H240" s="29"/>
    </row>
    <row r="241" spans="1:8" ht="15" customHeight="1">
      <c r="A241" s="20"/>
      <c r="B241" s="18"/>
      <c r="C241" s="18"/>
      <c r="D241" s="18"/>
      <c r="E241" s="18"/>
      <c r="F241" s="18"/>
      <c r="G241" s="24"/>
      <c r="H241" s="29"/>
    </row>
    <row r="242" spans="1:8" ht="15" customHeight="1">
      <c r="A242" s="20"/>
      <c r="B242" s="18"/>
      <c r="C242" s="18"/>
      <c r="D242" s="18"/>
      <c r="E242" s="18"/>
      <c r="F242" s="18"/>
      <c r="G242" s="24"/>
      <c r="H242" s="29"/>
    </row>
    <row r="243" spans="1:8" ht="15" customHeight="1">
      <c r="A243" s="20"/>
      <c r="B243" s="18"/>
      <c r="C243" s="18"/>
      <c r="D243" s="18"/>
      <c r="E243" s="18"/>
      <c r="F243" s="18"/>
      <c r="G243" s="24"/>
      <c r="H243" s="29"/>
    </row>
    <row r="244" spans="1:8" ht="15" customHeight="1">
      <c r="A244" s="20"/>
      <c r="B244" s="18"/>
      <c r="C244" s="18"/>
      <c r="D244" s="18"/>
      <c r="E244" s="18"/>
      <c r="F244" s="18"/>
      <c r="G244" s="24"/>
      <c r="H244" s="29"/>
    </row>
    <row r="245" spans="1:8" ht="15" customHeight="1">
      <c r="A245" s="20"/>
      <c r="B245" s="18"/>
      <c r="C245" s="18"/>
      <c r="D245" s="18"/>
      <c r="E245" s="18"/>
      <c r="F245" s="18"/>
      <c r="G245" s="24"/>
      <c r="H245" s="29"/>
    </row>
    <row r="246" spans="1:8" ht="15" customHeight="1">
      <c r="A246" s="20"/>
      <c r="B246" s="18"/>
      <c r="C246" s="18"/>
      <c r="D246" s="18"/>
      <c r="E246" s="18"/>
      <c r="F246" s="18"/>
      <c r="G246" s="24"/>
      <c r="H246" s="29"/>
    </row>
    <row r="247" spans="1:8" ht="15" customHeight="1">
      <c r="A247" s="20"/>
      <c r="B247" s="18"/>
      <c r="C247" s="18"/>
      <c r="D247" s="18"/>
      <c r="E247" s="18"/>
      <c r="F247" s="18"/>
      <c r="G247" s="24"/>
      <c r="H247" s="29"/>
    </row>
    <row r="248" spans="1:8" ht="15" customHeight="1">
      <c r="A248" s="35"/>
      <c r="B248" s="32"/>
      <c r="C248" s="32"/>
      <c r="D248" s="32"/>
      <c r="E248" s="32"/>
      <c r="F248" s="32"/>
      <c r="G248" s="33"/>
      <c r="H248" s="34"/>
    </row>
    <row r="249" spans="1:8" ht="15" customHeight="1">
      <c r="A249" s="20"/>
      <c r="B249" s="18"/>
      <c r="C249" s="18"/>
      <c r="D249" s="18"/>
      <c r="E249" s="18"/>
      <c r="F249" s="18"/>
      <c r="G249" s="24"/>
      <c r="H249" s="29"/>
    </row>
    <row r="250" spans="1:8" ht="15" customHeight="1">
      <c r="A250" s="20"/>
      <c r="B250" s="18"/>
      <c r="C250" s="18"/>
      <c r="D250" s="18"/>
      <c r="E250" s="18"/>
      <c r="F250" s="18"/>
      <c r="G250" s="24"/>
      <c r="H250" s="29"/>
    </row>
    <row r="251" spans="1:8" ht="15" customHeight="1">
      <c r="A251" s="20"/>
      <c r="B251" s="18"/>
      <c r="C251" s="18"/>
      <c r="D251" s="18"/>
      <c r="E251" s="18"/>
      <c r="F251" s="18"/>
      <c r="G251" s="24"/>
      <c r="H251" s="29"/>
    </row>
    <row r="252" spans="1:8" ht="15" customHeight="1">
      <c r="A252" s="20"/>
      <c r="B252" s="18"/>
      <c r="C252" s="18"/>
      <c r="D252" s="18"/>
      <c r="E252" s="18"/>
      <c r="F252" s="18"/>
      <c r="G252" s="24"/>
      <c r="H252" s="29"/>
    </row>
    <row r="253" spans="1:8" ht="15" customHeight="1">
      <c r="A253" s="20"/>
      <c r="B253" s="18"/>
      <c r="C253" s="18"/>
      <c r="D253" s="18"/>
      <c r="E253" s="18"/>
      <c r="F253" s="18"/>
      <c r="G253" s="24"/>
      <c r="H253" s="29"/>
    </row>
    <row r="254" spans="1:8" ht="15" customHeight="1">
      <c r="A254" s="20"/>
      <c r="B254" s="18"/>
      <c r="C254" s="18"/>
      <c r="D254" s="18"/>
      <c r="E254" s="18"/>
      <c r="F254" s="18"/>
      <c r="G254" s="24"/>
      <c r="H254" s="29"/>
    </row>
    <row r="255" spans="1:8" ht="15" customHeight="1">
      <c r="A255" s="20"/>
      <c r="B255" s="18"/>
      <c r="C255" s="18"/>
      <c r="D255" s="18"/>
      <c r="E255" s="18"/>
      <c r="F255" s="18"/>
      <c r="G255" s="24"/>
      <c r="H255" s="29"/>
    </row>
    <row r="256" spans="1:8" ht="15" customHeight="1">
      <c r="A256" s="20"/>
      <c r="B256" s="18"/>
      <c r="C256" s="18"/>
      <c r="D256" s="18"/>
      <c r="E256" s="18"/>
      <c r="F256" s="18"/>
      <c r="G256" s="24"/>
      <c r="H256" s="29"/>
    </row>
    <row r="257" spans="1:8" ht="15" customHeight="1">
      <c r="A257" s="20"/>
      <c r="B257" s="18"/>
      <c r="C257" s="18"/>
      <c r="D257" s="18"/>
      <c r="E257" s="18"/>
      <c r="F257" s="18"/>
      <c r="G257" s="24"/>
      <c r="H257" s="29"/>
    </row>
    <row r="258" spans="1:8" ht="15" customHeight="1">
      <c r="A258" s="20"/>
      <c r="B258" s="18"/>
      <c r="C258" s="18"/>
      <c r="D258" s="18"/>
      <c r="E258" s="18"/>
      <c r="F258" s="18"/>
      <c r="G258" s="24"/>
      <c r="H258" s="29"/>
    </row>
    <row r="259" spans="1:8" ht="15" customHeight="1">
      <c r="A259" s="20"/>
      <c r="B259" s="18"/>
      <c r="C259" s="18"/>
      <c r="D259" s="18"/>
      <c r="E259" s="18"/>
      <c r="F259" s="18"/>
      <c r="G259" s="24"/>
      <c r="H259" s="29"/>
    </row>
    <row r="260" spans="1:8" ht="15" customHeight="1">
      <c r="A260" s="20"/>
      <c r="B260" s="18"/>
      <c r="C260" s="18"/>
      <c r="D260" s="18"/>
      <c r="E260" s="18"/>
      <c r="F260" s="18"/>
      <c r="G260" s="24"/>
      <c r="H260" s="29"/>
    </row>
    <row r="261" spans="1:8" ht="15" customHeight="1">
      <c r="A261" s="20"/>
      <c r="B261" s="18"/>
      <c r="C261" s="18"/>
      <c r="D261" s="18"/>
      <c r="E261" s="18"/>
      <c r="F261" s="18"/>
      <c r="G261" s="24"/>
      <c r="H261" s="29"/>
    </row>
    <row r="262" spans="1:8" ht="15" customHeight="1">
      <c r="A262" s="20"/>
      <c r="B262" s="18"/>
      <c r="C262" s="18"/>
      <c r="D262" s="18"/>
      <c r="E262" s="18"/>
      <c r="F262" s="18"/>
      <c r="G262" s="24"/>
      <c r="H262" s="29"/>
    </row>
    <row r="263" spans="1:8" ht="15" customHeight="1">
      <c r="A263" s="20"/>
      <c r="B263" s="18"/>
      <c r="C263" s="18"/>
      <c r="D263" s="18"/>
      <c r="E263" s="18"/>
      <c r="F263" s="18"/>
      <c r="G263" s="24"/>
      <c r="H263" s="29"/>
    </row>
    <row r="264" spans="1:8" ht="15" customHeight="1">
      <c r="A264" s="20"/>
      <c r="B264" s="18"/>
      <c r="C264" s="18"/>
      <c r="D264" s="18"/>
      <c r="E264" s="18"/>
      <c r="F264" s="18"/>
      <c r="G264" s="24"/>
      <c r="H264" s="29"/>
    </row>
    <row r="265" spans="1:8" ht="15" customHeight="1">
      <c r="A265" s="20"/>
      <c r="B265" s="18"/>
      <c r="C265" s="18"/>
      <c r="D265" s="18"/>
      <c r="E265" s="18"/>
      <c r="F265" s="18"/>
      <c r="G265" s="24"/>
      <c r="H265" s="29"/>
    </row>
    <row r="266" spans="1:8" ht="15" customHeight="1">
      <c r="A266" s="20"/>
      <c r="B266" s="18"/>
      <c r="C266" s="18"/>
      <c r="D266" s="18"/>
      <c r="E266" s="18"/>
      <c r="F266" s="18"/>
      <c r="G266" s="24"/>
      <c r="H266" s="29"/>
    </row>
    <row r="267" spans="1:8" ht="15" customHeight="1">
      <c r="A267" s="20"/>
      <c r="B267" s="18"/>
      <c r="C267" s="18"/>
      <c r="D267" s="18"/>
      <c r="E267" s="18"/>
      <c r="F267" s="18"/>
      <c r="G267" s="24"/>
      <c r="H267" s="29"/>
    </row>
    <row r="268" spans="1:8" ht="15" customHeight="1">
      <c r="A268" s="20"/>
      <c r="B268" s="18"/>
      <c r="C268" s="18"/>
      <c r="D268" s="18"/>
      <c r="E268" s="18"/>
      <c r="F268" s="18"/>
      <c r="G268" s="24"/>
      <c r="H268" s="29"/>
    </row>
    <row r="269" spans="1:8" ht="15" customHeight="1">
      <c r="A269" s="20"/>
      <c r="B269" s="18"/>
      <c r="C269" s="18"/>
      <c r="D269" s="18"/>
      <c r="E269" s="18"/>
      <c r="F269" s="18"/>
      <c r="G269" s="24"/>
      <c r="H269" s="29"/>
    </row>
    <row r="270" spans="1:8" ht="15" customHeight="1">
      <c r="A270" s="20"/>
      <c r="B270" s="18"/>
      <c r="C270" s="18"/>
      <c r="D270" s="18"/>
      <c r="E270" s="18"/>
      <c r="F270" s="18"/>
      <c r="G270" s="24"/>
      <c r="H270" s="29"/>
    </row>
    <row r="271" spans="1:8" ht="15" customHeight="1">
      <c r="A271" s="20"/>
      <c r="B271" s="18"/>
      <c r="C271" s="18"/>
      <c r="D271" s="18"/>
      <c r="E271" s="18"/>
      <c r="F271" s="18"/>
      <c r="G271" s="24"/>
      <c r="H271" s="29"/>
    </row>
    <row r="272" spans="1:8" ht="15" customHeight="1">
      <c r="A272" s="20"/>
      <c r="B272" s="18"/>
      <c r="C272" s="18"/>
      <c r="D272" s="18"/>
      <c r="E272" s="18"/>
      <c r="F272" s="18"/>
      <c r="G272" s="24"/>
      <c r="H272" s="29"/>
    </row>
    <row r="273" spans="1:8" ht="15" customHeight="1">
      <c r="A273" s="20"/>
      <c r="B273" s="18"/>
      <c r="C273" s="18"/>
      <c r="D273" s="18"/>
      <c r="E273" s="18"/>
      <c r="F273" s="18"/>
      <c r="G273" s="24"/>
      <c r="H273" s="29"/>
    </row>
    <row r="274" spans="1:8" ht="15" customHeight="1">
      <c r="A274" s="20"/>
      <c r="B274" s="18"/>
      <c r="C274" s="18"/>
      <c r="D274" s="18"/>
      <c r="E274" s="18"/>
      <c r="F274" s="18"/>
      <c r="G274" s="24"/>
      <c r="H274" s="29"/>
    </row>
    <row r="275" spans="1:8" ht="15" customHeight="1">
      <c r="A275" s="20"/>
      <c r="B275" s="18"/>
      <c r="C275" s="18"/>
      <c r="D275" s="18"/>
      <c r="E275" s="18"/>
      <c r="F275" s="18"/>
      <c r="G275" s="24"/>
      <c r="H275" s="29"/>
    </row>
    <row r="276" spans="1:8" ht="15" customHeight="1">
      <c r="A276" s="20"/>
      <c r="B276" s="18"/>
      <c r="C276" s="18"/>
      <c r="D276" s="18"/>
      <c r="E276" s="18"/>
      <c r="F276" s="18"/>
      <c r="G276" s="24"/>
      <c r="H276" s="29"/>
    </row>
    <row r="277" spans="1:8" ht="15" customHeight="1">
      <c r="A277" s="20"/>
      <c r="B277" s="18"/>
      <c r="C277" s="18"/>
      <c r="D277" s="18"/>
      <c r="E277" s="18"/>
      <c r="F277" s="18"/>
      <c r="G277" s="24"/>
      <c r="H277" s="29"/>
    </row>
    <row r="278" spans="1:8" ht="15" customHeight="1">
      <c r="A278" s="35"/>
      <c r="B278" s="32"/>
      <c r="C278" s="32"/>
      <c r="D278" s="32"/>
      <c r="E278" s="32"/>
      <c r="F278" s="32"/>
      <c r="G278" s="33"/>
      <c r="H278" s="34"/>
    </row>
    <row r="279" spans="1:8" ht="15" customHeight="1">
      <c r="A279" s="20"/>
      <c r="B279" s="18"/>
      <c r="C279" s="18"/>
      <c r="D279" s="18"/>
      <c r="E279" s="18"/>
      <c r="F279" s="18"/>
      <c r="G279" s="24"/>
      <c r="H279" s="29"/>
    </row>
    <row r="280" spans="1:8" ht="15" customHeight="1">
      <c r="A280" s="20"/>
      <c r="B280" s="18"/>
      <c r="C280" s="18"/>
      <c r="D280" s="18"/>
      <c r="E280" s="18"/>
      <c r="F280" s="18"/>
      <c r="G280" s="24"/>
      <c r="H280" s="29"/>
    </row>
    <row r="281" spans="1:8" ht="15" customHeight="1">
      <c r="A281" s="20"/>
      <c r="B281" s="18"/>
      <c r="C281" s="18"/>
      <c r="D281" s="18"/>
      <c r="E281" s="18"/>
      <c r="F281" s="18"/>
      <c r="G281" s="24"/>
      <c r="H281" s="29"/>
    </row>
    <row r="282" spans="1:8" ht="15" customHeight="1">
      <c r="A282" s="20"/>
      <c r="B282" s="18"/>
      <c r="C282" s="18"/>
      <c r="D282" s="18"/>
      <c r="E282" s="18"/>
      <c r="F282" s="18"/>
      <c r="G282" s="24"/>
      <c r="H282" s="29"/>
    </row>
    <row r="283" spans="1:8" ht="15" customHeight="1">
      <c r="A283" s="20"/>
      <c r="B283" s="18"/>
      <c r="C283" s="18"/>
      <c r="D283" s="18"/>
      <c r="E283" s="18"/>
      <c r="F283" s="18"/>
      <c r="G283" s="24"/>
      <c r="H283" s="29"/>
    </row>
    <row r="284" spans="1:8" ht="15" customHeight="1">
      <c r="A284" s="20"/>
      <c r="B284" s="18"/>
      <c r="C284" s="18"/>
      <c r="D284" s="18"/>
      <c r="E284" s="18"/>
      <c r="F284" s="18"/>
      <c r="G284" s="24"/>
      <c r="H284" s="29"/>
    </row>
    <row r="285" spans="1:8" ht="15" customHeight="1">
      <c r="A285" s="20"/>
      <c r="B285" s="18"/>
      <c r="C285" s="18"/>
      <c r="D285" s="18"/>
      <c r="E285" s="18"/>
      <c r="F285" s="18"/>
      <c r="G285" s="24"/>
      <c r="H285" s="29"/>
    </row>
    <row r="286" spans="1:8" ht="15" customHeight="1">
      <c r="A286" s="20"/>
      <c r="B286" s="18"/>
      <c r="C286" s="18"/>
      <c r="D286" s="18"/>
      <c r="E286" s="18"/>
      <c r="F286" s="18"/>
      <c r="G286" s="24"/>
      <c r="H286" s="29"/>
    </row>
    <row r="287" spans="1:8" ht="15" customHeight="1">
      <c r="A287" s="20"/>
      <c r="B287" s="18"/>
      <c r="C287" s="18"/>
      <c r="D287" s="18"/>
      <c r="E287" s="18"/>
      <c r="F287" s="18"/>
      <c r="G287" s="24"/>
      <c r="H287" s="29"/>
    </row>
    <row r="288" spans="1:8" ht="15" customHeight="1">
      <c r="A288" s="20"/>
      <c r="B288" s="18"/>
      <c r="C288" s="18"/>
      <c r="D288" s="18"/>
      <c r="E288" s="18"/>
      <c r="F288" s="18"/>
      <c r="G288" s="24"/>
      <c r="H288" s="29"/>
    </row>
    <row r="289" spans="1:8" ht="15" customHeight="1">
      <c r="A289" s="20"/>
      <c r="B289" s="18"/>
      <c r="C289" s="18"/>
      <c r="D289" s="18"/>
      <c r="E289" s="18"/>
      <c r="F289" s="18"/>
      <c r="G289" s="24"/>
      <c r="H289" s="29"/>
    </row>
    <row r="290" spans="1:8" ht="15" customHeight="1">
      <c r="A290" s="20"/>
      <c r="B290" s="18"/>
      <c r="C290" s="18"/>
      <c r="D290" s="18"/>
      <c r="E290" s="18"/>
      <c r="F290" s="18"/>
      <c r="G290" s="24"/>
      <c r="H290" s="29"/>
    </row>
    <row r="291" spans="1:8" ht="15" customHeight="1">
      <c r="A291" s="20"/>
      <c r="B291" s="18"/>
      <c r="C291" s="18"/>
      <c r="D291" s="18"/>
      <c r="E291" s="18"/>
      <c r="F291" s="18"/>
      <c r="G291" s="24"/>
      <c r="H291" s="29"/>
    </row>
    <row r="292" spans="1:8" ht="15" customHeight="1">
      <c r="A292" s="20"/>
      <c r="B292" s="18"/>
      <c r="C292" s="18"/>
      <c r="D292" s="18"/>
      <c r="E292" s="18"/>
      <c r="F292" s="18"/>
      <c r="G292" s="24"/>
      <c r="H292" s="29"/>
    </row>
    <row r="293" spans="1:8" ht="15" customHeight="1">
      <c r="A293" s="20"/>
      <c r="B293" s="18"/>
      <c r="C293" s="18"/>
      <c r="D293" s="18"/>
      <c r="E293" s="18"/>
      <c r="F293" s="18"/>
      <c r="G293" s="24"/>
      <c r="H293" s="29"/>
    </row>
    <row r="294" spans="1:8" ht="15" customHeight="1">
      <c r="A294" s="20"/>
      <c r="B294" s="18"/>
      <c r="C294" s="18"/>
      <c r="D294" s="18"/>
      <c r="E294" s="18"/>
      <c r="F294" s="18"/>
      <c r="G294" s="24"/>
      <c r="H294" s="29"/>
    </row>
    <row r="295" spans="1:8" ht="15" customHeight="1">
      <c r="A295" s="20"/>
      <c r="B295" s="18"/>
      <c r="C295" s="18"/>
      <c r="D295" s="18"/>
      <c r="E295" s="18"/>
      <c r="F295" s="18"/>
      <c r="G295" s="24"/>
      <c r="H295" s="29"/>
    </row>
    <row r="296" spans="1:8" ht="15" customHeight="1">
      <c r="A296" s="20"/>
      <c r="B296" s="18"/>
      <c r="C296" s="18"/>
      <c r="D296" s="18"/>
      <c r="E296" s="18"/>
      <c r="F296" s="18"/>
      <c r="G296" s="24"/>
      <c r="H296" s="29"/>
    </row>
    <row r="297" spans="1:8" ht="15" customHeight="1">
      <c r="A297" s="20"/>
      <c r="B297" s="18"/>
      <c r="C297" s="18"/>
      <c r="D297" s="18"/>
      <c r="E297" s="18"/>
      <c r="F297" s="18"/>
      <c r="G297" s="24"/>
      <c r="H297" s="29"/>
    </row>
    <row r="298" spans="1:8" ht="15" customHeight="1">
      <c r="A298" s="20"/>
      <c r="B298" s="18"/>
      <c r="C298" s="18"/>
      <c r="D298" s="18"/>
      <c r="E298" s="18"/>
      <c r="F298" s="18"/>
      <c r="G298" s="24"/>
      <c r="H298" s="29"/>
    </row>
    <row r="299" spans="1:8" ht="15" customHeight="1">
      <c r="A299" s="20"/>
      <c r="B299" s="18"/>
      <c r="C299" s="18"/>
      <c r="D299" s="18"/>
      <c r="E299" s="18"/>
      <c r="F299" s="18"/>
      <c r="G299" s="24"/>
      <c r="H299" s="29"/>
    </row>
    <row r="300" spans="1:8" ht="15" customHeight="1">
      <c r="A300" s="20"/>
      <c r="B300" s="18"/>
      <c r="C300" s="18"/>
      <c r="D300" s="18"/>
      <c r="E300" s="18"/>
      <c r="F300" s="18"/>
      <c r="G300" s="24"/>
      <c r="H300" s="29"/>
    </row>
    <row r="301" spans="1:8" ht="15" customHeight="1">
      <c r="A301" s="20"/>
      <c r="B301" s="18"/>
      <c r="C301" s="18"/>
      <c r="D301" s="18"/>
      <c r="E301" s="18"/>
      <c r="F301" s="18"/>
      <c r="G301" s="24"/>
      <c r="H301" s="29"/>
    </row>
    <row r="302" spans="1:8" ht="15" customHeight="1">
      <c r="A302" s="35"/>
      <c r="B302" s="32"/>
      <c r="C302" s="32"/>
      <c r="D302" s="32"/>
      <c r="E302" s="32"/>
      <c r="F302" s="32"/>
      <c r="G302" s="33"/>
      <c r="H302" s="34"/>
    </row>
    <row r="303" spans="1:8" ht="15" customHeight="1">
      <c r="A303" s="20"/>
      <c r="B303" s="18"/>
      <c r="C303" s="18"/>
      <c r="D303" s="18"/>
      <c r="E303" s="18"/>
      <c r="F303" s="18"/>
      <c r="G303" s="24"/>
      <c r="H303" s="29"/>
    </row>
    <row r="304" spans="1:8" ht="15" customHeight="1">
      <c r="A304" s="20"/>
      <c r="B304" s="18"/>
      <c r="C304" s="18"/>
      <c r="D304" s="18"/>
      <c r="E304" s="18"/>
      <c r="F304" s="18"/>
      <c r="G304" s="24"/>
      <c r="H304" s="29"/>
    </row>
    <row r="305" spans="1:8" ht="15" customHeight="1">
      <c r="A305" s="20"/>
      <c r="B305" s="18"/>
      <c r="C305" s="18"/>
      <c r="D305" s="18"/>
      <c r="E305" s="18"/>
      <c r="F305" s="18"/>
      <c r="G305" s="24"/>
      <c r="H305" s="29"/>
    </row>
    <row r="306" spans="1:8" ht="15" customHeight="1">
      <c r="A306" s="20"/>
      <c r="B306" s="18"/>
      <c r="C306" s="18"/>
      <c r="D306" s="18"/>
      <c r="E306" s="18"/>
      <c r="F306" s="18"/>
      <c r="G306" s="24"/>
      <c r="H306" s="29"/>
    </row>
    <row r="307" spans="1:8" ht="15" customHeight="1">
      <c r="A307" s="20"/>
      <c r="B307" s="18"/>
      <c r="C307" s="18"/>
      <c r="D307" s="18"/>
      <c r="E307" s="18"/>
      <c r="F307" s="18"/>
      <c r="G307" s="24"/>
      <c r="H307" s="29"/>
    </row>
    <row r="308" spans="1:8" ht="15" customHeight="1">
      <c r="A308" s="20"/>
      <c r="B308" s="18"/>
      <c r="C308" s="18"/>
      <c r="D308" s="18"/>
      <c r="E308" s="18"/>
      <c r="F308" s="18"/>
      <c r="G308" s="24"/>
      <c r="H308" s="29"/>
    </row>
    <row r="309" spans="1:8" ht="15" customHeight="1">
      <c r="A309" s="20"/>
      <c r="B309" s="18"/>
      <c r="C309" s="18"/>
      <c r="D309" s="18"/>
      <c r="E309" s="18"/>
      <c r="F309" s="18"/>
      <c r="G309" s="24"/>
      <c r="H309" s="29"/>
    </row>
    <row r="310" spans="1:8" ht="15" customHeight="1">
      <c r="A310" s="20"/>
      <c r="B310" s="18"/>
      <c r="C310" s="18"/>
      <c r="D310" s="18"/>
      <c r="E310" s="18"/>
      <c r="F310" s="18"/>
      <c r="G310" s="24"/>
      <c r="H310" s="29"/>
    </row>
    <row r="311" spans="1:8" ht="15" customHeight="1">
      <c r="A311" s="20"/>
      <c r="B311" s="18"/>
      <c r="C311" s="18"/>
      <c r="D311" s="18"/>
      <c r="E311" s="18"/>
      <c r="F311" s="18"/>
      <c r="G311" s="24"/>
      <c r="H311" s="29"/>
    </row>
    <row r="312" spans="1:8" ht="15" customHeight="1">
      <c r="A312" s="20"/>
      <c r="B312" s="18"/>
      <c r="C312" s="18"/>
      <c r="D312" s="18"/>
      <c r="E312" s="18"/>
      <c r="F312" s="18"/>
      <c r="G312" s="24"/>
      <c r="H312" s="29"/>
    </row>
    <row r="313" spans="1:8" ht="15" customHeight="1">
      <c r="A313" s="20"/>
      <c r="B313" s="18"/>
      <c r="C313" s="18"/>
      <c r="D313" s="18"/>
      <c r="E313" s="18"/>
      <c r="F313" s="18"/>
      <c r="G313" s="24"/>
      <c r="H313" s="29"/>
    </row>
    <row r="314" spans="1:8" ht="15" customHeight="1">
      <c r="A314" s="20"/>
      <c r="B314" s="18"/>
      <c r="C314" s="18"/>
      <c r="D314" s="18"/>
      <c r="E314" s="18"/>
      <c r="F314" s="18"/>
      <c r="G314" s="24"/>
      <c r="H314" s="29"/>
    </row>
    <row r="315" spans="1:8" ht="15" customHeight="1">
      <c r="A315" s="20"/>
      <c r="B315" s="18"/>
      <c r="C315" s="18"/>
      <c r="D315" s="18"/>
      <c r="E315" s="18"/>
      <c r="F315" s="18"/>
      <c r="G315" s="24"/>
      <c r="H315" s="29"/>
    </row>
  </sheetData>
  <mergeCells count="21">
    <mergeCell ref="A14:A15"/>
    <mergeCell ref="B14:B15"/>
    <mergeCell ref="C14:F14"/>
    <mergeCell ref="J14:T14"/>
    <mergeCell ref="J15:M15"/>
    <mergeCell ref="S15:T15"/>
    <mergeCell ref="J17:M17"/>
    <mergeCell ref="S17:T17"/>
    <mergeCell ref="J24:T24"/>
    <mergeCell ref="J25:J26"/>
    <mergeCell ref="K25:S25"/>
    <mergeCell ref="T25:T27"/>
    <mergeCell ref="K27:S27"/>
    <mergeCell ref="T39:T41"/>
    <mergeCell ref="T42:T45"/>
    <mergeCell ref="T28:T31"/>
    <mergeCell ref="T32:T34"/>
    <mergeCell ref="J36:J37"/>
    <mergeCell ref="K36:S36"/>
    <mergeCell ref="T36:T38"/>
    <mergeCell ref="K38:S38"/>
  </mergeCells>
  <conditionalFormatting sqref="T35:T75 T32 T14:T28 A76:H315 I14:S75 B14:H15 A26:H33 B17:H75 A14:A75 A37:H4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MC-IC2-FR</vt:lpstr>
      <vt:lpstr>MC-IC2-HD</vt:lpstr>
      <vt:lpstr>MC-IC2-SN</vt:lpstr>
      <vt:lpstr>MC-IC2-PL</vt:lpstr>
      <vt:lpstr>MC-IC2-IN</vt:lpstr>
      <vt:lpstr>Escadas</vt:lpstr>
      <vt:lpstr>'MC-IC2-FR'!Area_de_impressao</vt:lpstr>
      <vt:lpstr>'MC-IC2-HD'!Area_de_impressao</vt:lpstr>
      <vt:lpstr>'MC-IC2-IN'!Area_de_impressao</vt:lpstr>
      <vt:lpstr>'MC-IC2-PL'!Area_de_impressao</vt:lpstr>
      <vt:lpstr>'MC-IC2-SN'!Area_de_impressao</vt:lpstr>
      <vt:lpstr>'MC-IC2-HD'!Titulos_de_impressao</vt:lpstr>
      <vt:lpstr>'MC-IC2-IN'!Titulos_de_impressao</vt:lpstr>
      <vt:lpstr>'MC-IC2-PL'!Titulos_de_impressao</vt:lpstr>
      <vt:lpstr>'MC-IC2-SN'!Titulos_de_impressao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Usuário do Windows</cp:lastModifiedBy>
  <cp:lastPrinted>2021-04-05T18:37:51Z</cp:lastPrinted>
  <dcterms:created xsi:type="dcterms:W3CDTF">2000-01-24T12:46:16Z</dcterms:created>
  <dcterms:modified xsi:type="dcterms:W3CDTF">2021-05-27T14:24:02Z</dcterms:modified>
</cp:coreProperties>
</file>